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Небольсина\Небольсина\МОНИТОРИНГИ\Отчеты на отправку\ДИСПАНСЕРИЗАЦИЯ ВЗРОСЛОГО НАСЕЛЕНИЯ\2016 год 131 форма\СЕНТЯБРЬ\"/>
    </mc:Choice>
  </mc:AlternateContent>
  <bookViews>
    <workbookView xWindow="120" yWindow="15" windowWidth="19035" windowHeight="8190" firstSheet="12" activeTab="14"/>
  </bookViews>
  <sheets>
    <sheet name="Баграт" sheetId="26" r:id="rId1"/>
    <sheet name="Балтийск" sheetId="11" r:id="rId2"/>
    <sheet name="Гвардейск" sheetId="10" r:id="rId3"/>
    <sheet name="Гурьевск" sheetId="9" r:id="rId4"/>
    <sheet name="Гусев" sheetId="8" r:id="rId5"/>
    <sheet name="Зеленоградск" sheetId="1" r:id="rId6"/>
    <sheet name="Краснознаменск" sheetId="2" r:id="rId7"/>
    <sheet name="Ладушкин" sheetId="3" r:id="rId8"/>
    <sheet name="Мамоново" sheetId="4" r:id="rId9"/>
    <sheet name="Неман" sheetId="5" r:id="rId10"/>
    <sheet name="Нестеров" sheetId="6" r:id="rId11"/>
    <sheet name="Озерск" sheetId="7" r:id="rId12"/>
    <sheet name="Пионерск" sheetId="12" r:id="rId13"/>
    <sheet name="Полесск" sheetId="13" r:id="rId14"/>
    <sheet name="Правдинск" sheetId="14" r:id="rId15"/>
    <sheet name="Светлый" sheetId="15" r:id="rId16"/>
    <sheet name="Светлогорск" sheetId="16" r:id="rId17"/>
    <sheet name="Славск" sheetId="17" r:id="rId18"/>
    <sheet name="Советск" sheetId="18" r:id="rId19"/>
    <sheet name="Черняховск" sheetId="19" r:id="rId20"/>
    <sheet name="ГП1" sheetId="21" r:id="rId21"/>
    <sheet name="ГП2" sheetId="22" r:id="rId22"/>
    <sheet name="ГП3" sheetId="23" r:id="rId23"/>
    <sheet name="ГБ1" sheetId="27" r:id="rId24"/>
    <sheet name="ГБ2" sheetId="28" r:id="rId25"/>
    <sheet name="ГБ3" sheetId="29" r:id="rId26"/>
    <sheet name="Дорожная" sheetId="30" r:id="rId27"/>
    <sheet name="Пирогова" sheetId="31" r:id="rId28"/>
    <sheet name="ВМКГ" sheetId="32" r:id="rId29"/>
    <sheet name="МСЧ МВД" sheetId="33" r:id="rId30"/>
    <sheet name="БФУ" sheetId="34" r:id="rId31"/>
    <sheet name="ЦГКБ" sheetId="35" r:id="rId32"/>
    <sheet name="СВОД" sheetId="36" r:id="rId33"/>
  </sheets>
  <calcPr calcId="152511"/>
</workbook>
</file>

<file path=xl/calcChain.xml><?xml version="1.0" encoding="utf-8"?>
<calcChain xmlns="http://schemas.openxmlformats.org/spreadsheetml/2006/main">
  <c r="L8" i="36" l="1"/>
  <c r="L9" i="36"/>
  <c r="L7" i="36"/>
  <c r="H8" i="36"/>
  <c r="H9" i="36"/>
  <c r="H7" i="36"/>
  <c r="D8" i="36"/>
  <c r="D9" i="36"/>
  <c r="D7" i="36"/>
  <c r="H10" i="36" l="1"/>
  <c r="L10" i="36" l="1"/>
  <c r="F9" i="18" l="1"/>
  <c r="F8" i="18"/>
  <c r="F7" i="18"/>
  <c r="E7" i="18" l="1"/>
  <c r="E8" i="18"/>
  <c r="E9" i="18"/>
  <c r="E9" i="33" l="1"/>
  <c r="E7" i="35" l="1"/>
  <c r="I8" i="36" l="1"/>
  <c r="I9" i="36"/>
  <c r="M7" i="36"/>
  <c r="M8" i="36"/>
  <c r="M9" i="36"/>
  <c r="E7" i="26" l="1"/>
  <c r="E8" i="26"/>
  <c r="E9" i="26"/>
  <c r="F7" i="26"/>
  <c r="F8" i="26"/>
  <c r="F9" i="26"/>
  <c r="N8" i="36" l="1"/>
  <c r="N9" i="36"/>
  <c r="N7" i="36"/>
  <c r="J8" i="36"/>
  <c r="J9" i="36"/>
  <c r="J7" i="36"/>
  <c r="I7" i="36"/>
  <c r="K10" i="36"/>
  <c r="G10" i="36"/>
  <c r="C10" i="36"/>
  <c r="N10" i="35"/>
  <c r="M10" i="35"/>
  <c r="L10" i="35"/>
  <c r="K10" i="35"/>
  <c r="J10" i="35"/>
  <c r="I10" i="35"/>
  <c r="H10" i="35"/>
  <c r="G10" i="35"/>
  <c r="D10" i="35"/>
  <c r="C10" i="35"/>
  <c r="F9" i="35"/>
  <c r="E9" i="35"/>
  <c r="F8" i="35"/>
  <c r="E8" i="35"/>
  <c r="F7" i="35"/>
  <c r="N10" i="34"/>
  <c r="M10" i="34"/>
  <c r="L10" i="34"/>
  <c r="K10" i="34"/>
  <c r="J10" i="34"/>
  <c r="I10" i="34"/>
  <c r="H10" i="34"/>
  <c r="G10" i="34"/>
  <c r="D10" i="34"/>
  <c r="C10" i="34"/>
  <c r="F9" i="34"/>
  <c r="E9" i="34"/>
  <c r="F8" i="34"/>
  <c r="E8" i="34"/>
  <c r="F7" i="34"/>
  <c r="F10" i="34" s="1"/>
  <c r="E7" i="34"/>
  <c r="N10" i="33"/>
  <c r="M10" i="33"/>
  <c r="L10" i="33"/>
  <c r="K10" i="33"/>
  <c r="J10" i="33"/>
  <c r="I10" i="33"/>
  <c r="H10" i="33"/>
  <c r="G10" i="33"/>
  <c r="D10" i="33"/>
  <c r="C10" i="33"/>
  <c r="F9" i="33"/>
  <c r="F8" i="33"/>
  <c r="E8" i="33"/>
  <c r="F7" i="33"/>
  <c r="E7" i="33"/>
  <c r="N10" i="32"/>
  <c r="M10" i="32"/>
  <c r="L10" i="32"/>
  <c r="K10" i="32"/>
  <c r="J10" i="32"/>
  <c r="I10" i="32"/>
  <c r="H10" i="32"/>
  <c r="G10" i="32"/>
  <c r="D10" i="32"/>
  <c r="C10" i="32"/>
  <c r="F9" i="32"/>
  <c r="E9" i="32"/>
  <c r="F8" i="32"/>
  <c r="E8" i="32"/>
  <c r="F7" i="32"/>
  <c r="E7" i="32"/>
  <c r="N10" i="31"/>
  <c r="M10" i="31"/>
  <c r="L10" i="31"/>
  <c r="K10" i="31"/>
  <c r="J10" i="31"/>
  <c r="I10" i="31"/>
  <c r="H10" i="31"/>
  <c r="G10" i="31"/>
  <c r="D10" i="31"/>
  <c r="C10" i="31"/>
  <c r="F9" i="31"/>
  <c r="E9" i="31"/>
  <c r="F8" i="31"/>
  <c r="E8" i="31"/>
  <c r="F7" i="31"/>
  <c r="E7" i="31"/>
  <c r="N10" i="30"/>
  <c r="M10" i="30"/>
  <c r="L10" i="30"/>
  <c r="K10" i="30"/>
  <c r="J10" i="30"/>
  <c r="I10" i="30"/>
  <c r="H10" i="30"/>
  <c r="G10" i="30"/>
  <c r="D10" i="30"/>
  <c r="C10" i="30"/>
  <c r="F9" i="30"/>
  <c r="E9" i="30"/>
  <c r="F8" i="30"/>
  <c r="E8" i="30"/>
  <c r="F7" i="30"/>
  <c r="E7" i="30"/>
  <c r="N10" i="29"/>
  <c r="M10" i="29"/>
  <c r="L10" i="29"/>
  <c r="K10" i="29"/>
  <c r="J10" i="29"/>
  <c r="I10" i="29"/>
  <c r="H10" i="29"/>
  <c r="G10" i="29"/>
  <c r="D10" i="29"/>
  <c r="C10" i="29"/>
  <c r="F9" i="29"/>
  <c r="E9" i="29"/>
  <c r="F8" i="29"/>
  <c r="E8" i="29"/>
  <c r="F7" i="29"/>
  <c r="E7" i="29"/>
  <c r="N10" i="28"/>
  <c r="M10" i="28"/>
  <c r="L10" i="28"/>
  <c r="K10" i="28"/>
  <c r="J10" i="28"/>
  <c r="I10" i="28"/>
  <c r="H10" i="28"/>
  <c r="G10" i="28"/>
  <c r="D10" i="28"/>
  <c r="C10" i="28"/>
  <c r="F9" i="28"/>
  <c r="E9" i="28"/>
  <c r="F8" i="28"/>
  <c r="E8" i="28"/>
  <c r="F7" i="28"/>
  <c r="E7" i="28"/>
  <c r="N10" i="27"/>
  <c r="M10" i="27"/>
  <c r="L10" i="27"/>
  <c r="K10" i="27"/>
  <c r="J10" i="27"/>
  <c r="I10" i="27"/>
  <c r="H10" i="27"/>
  <c r="G10" i="27"/>
  <c r="D10" i="27"/>
  <c r="C10" i="27"/>
  <c r="F9" i="27"/>
  <c r="E9" i="27"/>
  <c r="F8" i="27"/>
  <c r="E8" i="27"/>
  <c r="F7" i="27"/>
  <c r="E7" i="27"/>
  <c r="N10" i="26"/>
  <c r="M10" i="26"/>
  <c r="L10" i="26"/>
  <c r="K10" i="26"/>
  <c r="J10" i="26"/>
  <c r="I10" i="26"/>
  <c r="H10" i="26"/>
  <c r="G10" i="26"/>
  <c r="D10" i="26"/>
  <c r="C10" i="26"/>
  <c r="F10" i="26"/>
  <c r="E10" i="26"/>
  <c r="N10" i="23"/>
  <c r="M10" i="23"/>
  <c r="L10" i="23"/>
  <c r="K10" i="23"/>
  <c r="J10" i="23"/>
  <c r="I10" i="23"/>
  <c r="H10" i="23"/>
  <c r="G10" i="23"/>
  <c r="D10" i="23"/>
  <c r="C10" i="23"/>
  <c r="F9" i="23"/>
  <c r="E9" i="23"/>
  <c r="F8" i="23"/>
  <c r="E8" i="23"/>
  <c r="F7" i="23"/>
  <c r="E7" i="23"/>
  <c r="N10" i="22"/>
  <c r="M10" i="22"/>
  <c r="L10" i="22"/>
  <c r="K10" i="22"/>
  <c r="J10" i="22"/>
  <c r="I10" i="22"/>
  <c r="H10" i="22"/>
  <c r="G10" i="22"/>
  <c r="D10" i="22"/>
  <c r="C10" i="22"/>
  <c r="F9" i="22"/>
  <c r="E9" i="22"/>
  <c r="F8" i="22"/>
  <c r="E8" i="22"/>
  <c r="F7" i="22"/>
  <c r="E7" i="22"/>
  <c r="N10" i="21"/>
  <c r="M10" i="21"/>
  <c r="L10" i="21"/>
  <c r="K10" i="21"/>
  <c r="J10" i="21"/>
  <c r="I10" i="21"/>
  <c r="H10" i="21"/>
  <c r="G10" i="21"/>
  <c r="D10" i="21"/>
  <c r="C10" i="21"/>
  <c r="F9" i="21"/>
  <c r="E9" i="21"/>
  <c r="F8" i="21"/>
  <c r="E8" i="21"/>
  <c r="F7" i="21"/>
  <c r="E7" i="21"/>
  <c r="N10" i="19"/>
  <c r="M10" i="19"/>
  <c r="L10" i="19"/>
  <c r="K10" i="19"/>
  <c r="J10" i="19"/>
  <c r="I10" i="19"/>
  <c r="H10" i="19"/>
  <c r="G10" i="19"/>
  <c r="D10" i="19"/>
  <c r="C10" i="19"/>
  <c r="F9" i="19"/>
  <c r="E9" i="19"/>
  <c r="F8" i="19"/>
  <c r="E8" i="19"/>
  <c r="F7" i="19"/>
  <c r="E7" i="19"/>
  <c r="N10" i="18"/>
  <c r="M10" i="18"/>
  <c r="L10" i="18"/>
  <c r="K10" i="18"/>
  <c r="J10" i="18"/>
  <c r="I10" i="18"/>
  <c r="H10" i="18"/>
  <c r="G10" i="18"/>
  <c r="D10" i="18"/>
  <c r="C10" i="18"/>
  <c r="F10" i="18"/>
  <c r="N10" i="17"/>
  <c r="M10" i="17"/>
  <c r="L10" i="17"/>
  <c r="K10" i="17"/>
  <c r="J10" i="17"/>
  <c r="I10" i="17"/>
  <c r="H10" i="17"/>
  <c r="G10" i="17"/>
  <c r="D10" i="17"/>
  <c r="C10" i="17"/>
  <c r="F9" i="17"/>
  <c r="E9" i="17"/>
  <c r="F8" i="17"/>
  <c r="E8" i="17"/>
  <c r="F7" i="17"/>
  <c r="E7" i="17"/>
  <c r="N10" i="16"/>
  <c r="M10" i="16"/>
  <c r="L10" i="16"/>
  <c r="K10" i="16"/>
  <c r="J10" i="16"/>
  <c r="I10" i="16"/>
  <c r="H10" i="16"/>
  <c r="G10" i="16"/>
  <c r="D10" i="16"/>
  <c r="C10" i="16"/>
  <c r="F9" i="16"/>
  <c r="E9" i="16"/>
  <c r="F8" i="16"/>
  <c r="E8" i="16"/>
  <c r="F7" i="16"/>
  <c r="E7" i="16"/>
  <c r="N10" i="15"/>
  <c r="M10" i="15"/>
  <c r="L10" i="15"/>
  <c r="K10" i="15"/>
  <c r="J10" i="15"/>
  <c r="I10" i="15"/>
  <c r="H10" i="15"/>
  <c r="G10" i="15"/>
  <c r="D10" i="15"/>
  <c r="C10" i="15"/>
  <c r="F9" i="15"/>
  <c r="E9" i="15"/>
  <c r="F8" i="15"/>
  <c r="E8" i="15"/>
  <c r="F7" i="15"/>
  <c r="E7" i="15"/>
  <c r="N10" i="14"/>
  <c r="M10" i="14"/>
  <c r="L10" i="14"/>
  <c r="K10" i="14"/>
  <c r="J10" i="14"/>
  <c r="I10" i="14"/>
  <c r="H10" i="14"/>
  <c r="G10" i="14"/>
  <c r="D10" i="14"/>
  <c r="C10" i="14"/>
  <c r="F9" i="14"/>
  <c r="E9" i="14"/>
  <c r="F8" i="14"/>
  <c r="E8" i="14"/>
  <c r="F7" i="14"/>
  <c r="E7" i="14"/>
  <c r="N10" i="13"/>
  <c r="M10" i="13"/>
  <c r="L10" i="13"/>
  <c r="K10" i="13"/>
  <c r="J10" i="13"/>
  <c r="I10" i="13"/>
  <c r="H10" i="13"/>
  <c r="G10" i="13"/>
  <c r="D10" i="13"/>
  <c r="C10" i="13"/>
  <c r="F9" i="13"/>
  <c r="E9" i="13"/>
  <c r="F8" i="13"/>
  <c r="E8" i="13"/>
  <c r="F7" i="13"/>
  <c r="E7" i="13"/>
  <c r="N10" i="12"/>
  <c r="M10" i="12"/>
  <c r="L10" i="12"/>
  <c r="K10" i="12"/>
  <c r="J10" i="12"/>
  <c r="I10" i="12"/>
  <c r="H10" i="12"/>
  <c r="G10" i="12"/>
  <c r="D10" i="12"/>
  <c r="C10" i="12"/>
  <c r="F9" i="12"/>
  <c r="E9" i="12"/>
  <c r="F8" i="12"/>
  <c r="E8" i="12"/>
  <c r="F7" i="12"/>
  <c r="E7" i="12"/>
  <c r="N10" i="11"/>
  <c r="M10" i="11"/>
  <c r="L10" i="11"/>
  <c r="K10" i="11"/>
  <c r="J10" i="11"/>
  <c r="I10" i="11"/>
  <c r="H10" i="11"/>
  <c r="G10" i="11"/>
  <c r="D10" i="11"/>
  <c r="C10" i="11"/>
  <c r="F9" i="11"/>
  <c r="E9" i="11"/>
  <c r="F8" i="11"/>
  <c r="E8" i="11"/>
  <c r="F7" i="11"/>
  <c r="E7" i="11"/>
  <c r="N10" i="10"/>
  <c r="M10" i="10"/>
  <c r="L10" i="10"/>
  <c r="K10" i="10"/>
  <c r="J10" i="10"/>
  <c r="I10" i="10"/>
  <c r="H10" i="10"/>
  <c r="G10" i="10"/>
  <c r="D10" i="10"/>
  <c r="C10" i="10"/>
  <c r="F9" i="10"/>
  <c r="E9" i="10"/>
  <c r="F8" i="10"/>
  <c r="E8" i="10"/>
  <c r="F7" i="10"/>
  <c r="E7" i="10"/>
  <c r="N10" i="9"/>
  <c r="M10" i="9"/>
  <c r="L10" i="9"/>
  <c r="K10" i="9"/>
  <c r="J10" i="9"/>
  <c r="I10" i="9"/>
  <c r="H10" i="9"/>
  <c r="G10" i="9"/>
  <c r="D10" i="9"/>
  <c r="C10" i="9"/>
  <c r="F9" i="9"/>
  <c r="E9" i="9"/>
  <c r="F8" i="9"/>
  <c r="E8" i="9"/>
  <c r="F7" i="9"/>
  <c r="E7" i="9"/>
  <c r="N10" i="8"/>
  <c r="M10" i="8"/>
  <c r="L10" i="8"/>
  <c r="K10" i="8"/>
  <c r="J10" i="8"/>
  <c r="I10" i="8"/>
  <c r="H10" i="8"/>
  <c r="G10" i="8"/>
  <c r="D10" i="8"/>
  <c r="C10" i="8"/>
  <c r="F9" i="8"/>
  <c r="E9" i="8"/>
  <c r="F8" i="8"/>
  <c r="E8" i="8"/>
  <c r="F7" i="8"/>
  <c r="E7" i="8"/>
  <c r="N10" i="7"/>
  <c r="M10" i="7"/>
  <c r="L10" i="7"/>
  <c r="K10" i="7"/>
  <c r="J10" i="7"/>
  <c r="I10" i="7"/>
  <c r="H10" i="7"/>
  <c r="G10" i="7"/>
  <c r="D10" i="7"/>
  <c r="C10" i="7"/>
  <c r="F9" i="7"/>
  <c r="E9" i="7"/>
  <c r="F8" i="7"/>
  <c r="E8" i="7"/>
  <c r="F7" i="7"/>
  <c r="E7" i="7"/>
  <c r="N10" i="6"/>
  <c r="M10" i="6"/>
  <c r="L10" i="6"/>
  <c r="K10" i="6"/>
  <c r="J10" i="6"/>
  <c r="I10" i="6"/>
  <c r="H10" i="6"/>
  <c r="G10" i="6"/>
  <c r="D10" i="6"/>
  <c r="C10" i="6"/>
  <c r="F9" i="6"/>
  <c r="E9" i="6"/>
  <c r="F8" i="6"/>
  <c r="E8" i="6"/>
  <c r="F7" i="6"/>
  <c r="E7" i="6"/>
  <c r="N10" i="5"/>
  <c r="M10" i="5"/>
  <c r="L10" i="5"/>
  <c r="K10" i="5"/>
  <c r="J10" i="5"/>
  <c r="I10" i="5"/>
  <c r="H10" i="5"/>
  <c r="G10" i="5"/>
  <c r="D10" i="5"/>
  <c r="C10" i="5"/>
  <c r="F9" i="5"/>
  <c r="E9" i="5"/>
  <c r="F8" i="5"/>
  <c r="E8" i="5"/>
  <c r="F7" i="5"/>
  <c r="E7" i="5"/>
  <c r="N10" i="4"/>
  <c r="M10" i="4"/>
  <c r="L10" i="4"/>
  <c r="K10" i="4"/>
  <c r="J10" i="4"/>
  <c r="I10" i="4"/>
  <c r="H10" i="4"/>
  <c r="G10" i="4"/>
  <c r="D10" i="4"/>
  <c r="C10" i="4"/>
  <c r="F9" i="4"/>
  <c r="E9" i="4"/>
  <c r="F8" i="4"/>
  <c r="E8" i="4"/>
  <c r="F7" i="4"/>
  <c r="E7" i="4"/>
  <c r="N10" i="3"/>
  <c r="M10" i="3"/>
  <c r="L10" i="3"/>
  <c r="K10" i="3"/>
  <c r="J10" i="3"/>
  <c r="I10" i="3"/>
  <c r="H10" i="3"/>
  <c r="G10" i="3"/>
  <c r="D10" i="3"/>
  <c r="D12" i="3" s="1"/>
  <c r="C10" i="3"/>
  <c r="F9" i="3"/>
  <c r="E9" i="3"/>
  <c r="F8" i="3"/>
  <c r="E8" i="3"/>
  <c r="F7" i="3"/>
  <c r="E7" i="3"/>
  <c r="N10" i="2"/>
  <c r="M10" i="2"/>
  <c r="L10" i="2"/>
  <c r="K10" i="2"/>
  <c r="J10" i="2"/>
  <c r="I10" i="2"/>
  <c r="H10" i="2"/>
  <c r="G10" i="2"/>
  <c r="D10" i="2"/>
  <c r="C10" i="2"/>
  <c r="F9" i="2"/>
  <c r="E9" i="2"/>
  <c r="F8" i="2"/>
  <c r="E8" i="2"/>
  <c r="F7" i="2"/>
  <c r="E7" i="2"/>
  <c r="N10" i="1"/>
  <c r="M10" i="1"/>
  <c r="L10" i="1"/>
  <c r="K10" i="1"/>
  <c r="J10" i="1"/>
  <c r="I10" i="1"/>
  <c r="H10" i="1"/>
  <c r="G10" i="1"/>
  <c r="D10" i="1"/>
  <c r="C10" i="1"/>
  <c r="F9" i="1"/>
  <c r="E9" i="1"/>
  <c r="F8" i="1"/>
  <c r="E8" i="1"/>
  <c r="F7" i="1"/>
  <c r="E7" i="1"/>
  <c r="F10" i="28" l="1"/>
  <c r="F10" i="31"/>
  <c r="F10" i="30"/>
  <c r="F10" i="23"/>
  <c r="F10" i="2"/>
  <c r="F10" i="5"/>
  <c r="F10" i="9"/>
  <c r="F10" i="10"/>
  <c r="F10" i="12"/>
  <c r="F10" i="14"/>
  <c r="F10" i="15"/>
  <c r="F10" i="16"/>
  <c r="D10" i="36"/>
  <c r="F10" i="35"/>
  <c r="F10" i="29"/>
  <c r="F10" i="3"/>
  <c r="F10" i="6"/>
  <c r="F10" i="1"/>
  <c r="F10" i="13"/>
  <c r="F10" i="17"/>
  <c r="F10" i="7"/>
  <c r="D12" i="1"/>
  <c r="F10" i="4"/>
  <c r="F10" i="8"/>
  <c r="F8" i="36"/>
  <c r="F10" i="21"/>
  <c r="F9" i="36"/>
  <c r="F10" i="32"/>
  <c r="F7" i="36"/>
  <c r="E7" i="36"/>
  <c r="E8" i="36"/>
  <c r="E9" i="36"/>
  <c r="F10" i="19"/>
  <c r="F10" i="22"/>
  <c r="F10" i="27"/>
  <c r="L12" i="8"/>
  <c r="D12" i="18"/>
  <c r="H12" i="18"/>
  <c r="H12" i="19"/>
  <c r="L12" i="19"/>
  <c r="D12" i="22"/>
  <c r="H12" i="22"/>
  <c r="L12" i="22"/>
  <c r="H12" i="23"/>
  <c r="H12" i="26"/>
  <c r="L12" i="26"/>
  <c r="D12" i="29"/>
  <c r="H12" i="30"/>
  <c r="L12" i="30"/>
  <c r="H12" i="31"/>
  <c r="L12" i="31"/>
  <c r="F10" i="33"/>
  <c r="H12" i="35"/>
  <c r="L12" i="35"/>
  <c r="D12" i="5"/>
  <c r="H12" i="5"/>
  <c r="D12" i="9"/>
  <c r="D12" i="10"/>
  <c r="D12" i="11"/>
  <c r="D12" i="12"/>
  <c r="D12" i="13"/>
  <c r="D12" i="16"/>
  <c r="H12" i="33"/>
  <c r="L12" i="33"/>
  <c r="D12" i="34"/>
  <c r="H12" i="34"/>
  <c r="L12" i="34"/>
  <c r="H12" i="36"/>
  <c r="L12" i="36"/>
  <c r="D12" i="33"/>
  <c r="E10" i="2"/>
  <c r="H12" i="2"/>
  <c r="L12" i="2"/>
  <c r="D12" i="2"/>
  <c r="E10" i="3"/>
  <c r="H12" i="3"/>
  <c r="L12" i="3"/>
  <c r="E10" i="4"/>
  <c r="H12" i="4"/>
  <c r="L12" i="4"/>
  <c r="D12" i="4"/>
  <c r="E10" i="12"/>
  <c r="H12" i="12"/>
  <c r="L12" i="12"/>
  <c r="E10" i="33"/>
  <c r="E10" i="30"/>
  <c r="D12" i="30"/>
  <c r="E10" i="31"/>
  <c r="D12" i="31"/>
  <c r="E10" i="19"/>
  <c r="D12" i="19"/>
  <c r="E10" i="16"/>
  <c r="H12" i="16"/>
  <c r="L12" i="16"/>
  <c r="E10" i="35"/>
  <c r="D12" i="35"/>
  <c r="H12" i="17"/>
  <c r="L12" i="17"/>
  <c r="E10" i="17"/>
  <c r="D12" i="17"/>
  <c r="E10" i="1"/>
  <c r="H12" i="1"/>
  <c r="L12" i="1"/>
  <c r="H12" i="14"/>
  <c r="L12" i="14"/>
  <c r="E10" i="14"/>
  <c r="D12" i="14"/>
  <c r="E10" i="13"/>
  <c r="H12" i="13"/>
  <c r="L12" i="13"/>
  <c r="H12" i="7"/>
  <c r="L12" i="7"/>
  <c r="E10" i="7"/>
  <c r="D12" i="7"/>
  <c r="E10" i="34"/>
  <c r="E10" i="22"/>
  <c r="H12" i="15"/>
  <c r="L12" i="15"/>
  <c r="E10" i="15"/>
  <c r="D12" i="15"/>
  <c r="D12" i="36"/>
  <c r="H12" i="29"/>
  <c r="L12" i="29"/>
  <c r="E10" i="29"/>
  <c r="H12" i="28"/>
  <c r="L12" i="28"/>
  <c r="E10" i="28"/>
  <c r="D12" i="28"/>
  <c r="H12" i="11"/>
  <c r="L12" i="11"/>
  <c r="D12" i="26"/>
  <c r="H12" i="21"/>
  <c r="L12" i="21"/>
  <c r="E10" i="21"/>
  <c r="D12" i="21"/>
  <c r="H12" i="32"/>
  <c r="L12" i="32"/>
  <c r="E10" i="32"/>
  <c r="D12" i="32"/>
  <c r="H12" i="6"/>
  <c r="L12" i="6"/>
  <c r="E10" i="6"/>
  <c r="D12" i="6"/>
  <c r="E10" i="8"/>
  <c r="H12" i="8"/>
  <c r="D12" i="8"/>
  <c r="H12" i="9"/>
  <c r="L12" i="9"/>
  <c r="E10" i="9"/>
  <c r="H12" i="10"/>
  <c r="L12" i="10"/>
  <c r="E10" i="10"/>
  <c r="H12" i="27"/>
  <c r="L12" i="27"/>
  <c r="E10" i="27"/>
  <c r="D12" i="27"/>
  <c r="L12" i="23"/>
  <c r="E10" i="23"/>
  <c r="D12" i="23"/>
  <c r="L12" i="18"/>
  <c r="E10" i="18"/>
  <c r="L12" i="5"/>
  <c r="E10" i="5"/>
  <c r="F10" i="11"/>
  <c r="E10" i="11"/>
  <c r="N10" i="36"/>
  <c r="M10" i="36"/>
  <c r="J10" i="36"/>
  <c r="I10" i="36"/>
  <c r="E12" i="26"/>
  <c r="F12" i="26"/>
  <c r="E12" i="3" l="1"/>
  <c r="E12" i="13"/>
  <c r="F12" i="3"/>
  <c r="F12" i="34"/>
  <c r="F12" i="4"/>
  <c r="E12" i="29"/>
  <c r="F12" i="12"/>
  <c r="F12" i="16"/>
  <c r="E12" i="1"/>
  <c r="F12" i="1"/>
  <c r="E12" i="10"/>
  <c r="F12" i="2"/>
  <c r="F12" i="22"/>
  <c r="F12" i="13"/>
  <c r="E12" i="2"/>
  <c r="E12" i="4"/>
  <c r="E12" i="12"/>
  <c r="E12" i="33"/>
  <c r="F12" i="33"/>
  <c r="E12" i="30"/>
  <c r="F12" i="30"/>
  <c r="E12" i="31"/>
  <c r="F12" i="31"/>
  <c r="E12" i="19"/>
  <c r="F12" i="19"/>
  <c r="E12" i="16"/>
  <c r="E12" i="35"/>
  <c r="F12" i="35"/>
  <c r="E12" i="17"/>
  <c r="F12" i="17"/>
  <c r="E12" i="14"/>
  <c r="F12" i="14"/>
  <c r="E12" i="7"/>
  <c r="F12" i="7"/>
  <c r="E12" i="34"/>
  <c r="E12" i="22"/>
  <c r="E12" i="9"/>
  <c r="E12" i="15"/>
  <c r="F12" i="15"/>
  <c r="F12" i="29"/>
  <c r="E12" i="28"/>
  <c r="F12" i="28"/>
  <c r="F12" i="11"/>
  <c r="E12" i="21"/>
  <c r="F12" i="21"/>
  <c r="E12" i="32"/>
  <c r="F12" i="32"/>
  <c r="E12" i="6"/>
  <c r="F12" i="6"/>
  <c r="E12" i="8"/>
  <c r="F12" i="8"/>
  <c r="F12" i="9"/>
  <c r="F12" i="10"/>
  <c r="E12" i="27"/>
  <c r="F12" i="27"/>
  <c r="E12" i="23"/>
  <c r="F12" i="23"/>
  <c r="E12" i="18"/>
  <c r="F12" i="18"/>
  <c r="E12" i="5"/>
  <c r="F12" i="5"/>
  <c r="F10" i="36"/>
  <c r="E10" i="36"/>
  <c r="E12" i="11"/>
  <c r="E12" i="36" l="1"/>
  <c r="F12" i="36"/>
</calcChain>
</file>

<file path=xl/sharedStrings.xml><?xml version="1.0" encoding="utf-8"?>
<sst xmlns="http://schemas.openxmlformats.org/spreadsheetml/2006/main" count="1221" uniqueCount="24">
  <si>
    <t>Сведения о проведении диспансеризации определенных групп взрослого населения</t>
  </si>
  <si>
    <t>Таблица 1000.</t>
  </si>
  <si>
    <t>Возрастная группа</t>
  </si>
  <si>
    <t>№ строки</t>
  </si>
  <si>
    <t>Все население</t>
  </si>
  <si>
    <t>Мужчины</t>
  </si>
  <si>
    <t>Женщины</t>
  </si>
  <si>
    <t>Численность населения на 01.01 текущего года</t>
  </si>
  <si>
    <t>Подлежит диспансеризации по плану текущего года</t>
  </si>
  <si>
    <t>Прошли диспансеризацию (чел.)</t>
  </si>
  <si>
    <t xml:space="preserve">Подлежит диспансеризации по плану текущего года </t>
  </si>
  <si>
    <t>I этап</t>
  </si>
  <si>
    <t xml:space="preserve">II этап </t>
  </si>
  <si>
    <t xml:space="preserve">I этап </t>
  </si>
  <si>
    <t>II этап</t>
  </si>
  <si>
    <t>21-36 лет</t>
  </si>
  <si>
    <t>39-60 лет</t>
  </si>
  <si>
    <t>Старше 60 лет</t>
  </si>
  <si>
    <t>Итого</t>
  </si>
  <si>
    <t>НЕ ЗАПОЛНЯТЬ СЧИТАЕТСЯ АВТОМАТИЧЕСКИ !!!!</t>
  </si>
  <si>
    <t>% подлежащих диспансеризации к численности</t>
  </si>
  <si>
    <t>% прошедших 1 этап к подлежащим</t>
  </si>
  <si>
    <t>% прошедших 2 этап от прошедших 1 этап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</si>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</sst>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4" fillId="0" borderId="0" xfId="0" applyFont="1"/>
    <xf numFmtId="0" fontId="3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wrapText="1"/>
    </xf>
    <xf numFmtId="0" fontId="3" fillId="0" borderId="11" xfId="0" applyFont="1" applyBorder="1" applyAlignment="1" applyProtection="1">
      <alignment horizontal="center" vertical="top"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1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14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14" xfId="0" applyNumberFormat="1" applyFont="1" applyFill="1" applyBorder="1" applyAlignment="1" applyProtection="1">
      <alignment horizontal="center" vertical="center" wrapText="1"/>
    </xf>
    <xf numFmtId="1" fontId="3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6" xfId="0" applyFont="1" applyBorder="1" applyAlignment="1" applyProtection="1">
      <alignment horizontal="center" vertical="top" wrapText="1"/>
      <protection locked="0"/>
    </xf>
    <xf numFmtId="0" fontId="2" fillId="0" borderId="17" xfId="0" applyFont="1" applyBorder="1" applyAlignment="1" applyProtection="1">
      <alignment horizontal="center" wrapText="1"/>
      <protection locked="0"/>
    </xf>
    <xf numFmtId="1" fontId="3" fillId="2" borderId="18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19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2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1" xfId="0" applyFont="1" applyBorder="1" applyAlignment="1" applyProtection="1">
      <alignment horizontal="center" vertical="top" wrapText="1"/>
      <protection locked="0"/>
    </xf>
    <xf numFmtId="0" fontId="2" fillId="0" borderId="22" xfId="0" applyFont="1" applyBorder="1" applyAlignment="1" applyProtection="1">
      <alignment horizontal="center" wrapText="1"/>
      <protection locked="0"/>
    </xf>
    <xf numFmtId="1" fontId="3" fillId="2" borderId="23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24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2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top" wrapText="1"/>
      <protection locked="0"/>
    </xf>
    <xf numFmtId="0" fontId="2" fillId="0" borderId="10" xfId="0" applyFont="1" applyBorder="1" applyAlignment="1" applyProtection="1">
      <alignment horizontal="center" wrapText="1"/>
      <protection locked="0"/>
    </xf>
    <xf numFmtId="1" fontId="3" fillId="3" borderId="10" xfId="0" applyNumberFormat="1" applyFont="1" applyFill="1" applyBorder="1" applyAlignment="1" applyProtection="1">
      <alignment horizontal="center" vertical="center" wrapText="1"/>
    </xf>
    <xf numFmtId="1" fontId="3" fillId="3" borderId="0" xfId="0" applyNumberFormat="1" applyFont="1" applyFill="1" applyBorder="1" applyAlignment="1" applyProtection="1">
      <alignment horizontal="center" vertical="center" wrapText="1"/>
    </xf>
    <xf numFmtId="1" fontId="3" fillId="3" borderId="26" xfId="0" applyNumberFormat="1" applyFont="1" applyFill="1" applyBorder="1" applyAlignment="1" applyProtection="1">
      <alignment horizontal="center" vertical="center" wrapText="1"/>
    </xf>
    <xf numFmtId="0" fontId="4" fillId="4" borderId="0" xfId="0" applyFont="1" applyFill="1" applyBorder="1"/>
    <xf numFmtId="0" fontId="7" fillId="5" borderId="29" xfId="0" applyFont="1" applyFill="1" applyBorder="1" applyAlignment="1" applyProtection="1">
      <alignment wrapText="1"/>
    </xf>
    <xf numFmtId="0" fontId="7" fillId="5" borderId="30" xfId="0" applyFont="1" applyFill="1" applyBorder="1" applyAlignment="1" applyProtection="1">
      <alignment wrapText="1"/>
    </xf>
    <xf numFmtId="0" fontId="7" fillId="5" borderId="15" xfId="0" applyFont="1" applyFill="1" applyBorder="1" applyAlignment="1" applyProtection="1">
      <alignment wrapText="1"/>
    </xf>
    <xf numFmtId="0" fontId="7" fillId="4" borderId="0" xfId="0" applyFont="1" applyFill="1" applyBorder="1" applyAlignment="1">
      <alignment wrapText="1"/>
    </xf>
    <xf numFmtId="0" fontId="7" fillId="6" borderId="31" xfId="0" applyFont="1" applyFill="1" applyBorder="1" applyAlignment="1">
      <alignment wrapText="1"/>
    </xf>
    <xf numFmtId="0" fontId="7" fillId="6" borderId="26" xfId="0" applyFont="1" applyFill="1" applyBorder="1" applyAlignment="1">
      <alignment wrapText="1"/>
    </xf>
    <xf numFmtId="164" fontId="0" fillId="5" borderId="24" xfId="0" applyNumberFormat="1" applyFill="1" applyBorder="1" applyAlignment="1" applyProtection="1"/>
    <xf numFmtId="164" fontId="0" fillId="5" borderId="33" xfId="0" applyNumberFormat="1" applyFill="1" applyBorder="1" applyAlignment="1" applyProtection="1"/>
    <xf numFmtId="164" fontId="0" fillId="5" borderId="34" xfId="0" applyNumberFormat="1" applyFill="1" applyBorder="1" applyAlignment="1" applyProtection="1"/>
    <xf numFmtId="164" fontId="0" fillId="4" borderId="0" xfId="0" applyNumberFormat="1" applyFill="1" applyBorder="1"/>
    <xf numFmtId="164" fontId="0" fillId="6" borderId="18" xfId="0" applyNumberFormat="1" applyFill="1" applyBorder="1"/>
    <xf numFmtId="164" fontId="0" fillId="6" borderId="19" xfId="0" applyNumberFormat="1" applyFill="1" applyBorder="1"/>
    <xf numFmtId="0" fontId="0" fillId="0" borderId="0" xfId="0" applyAlignment="1">
      <alignment wrapText="1"/>
    </xf>
    <xf numFmtId="0" fontId="0" fillId="4" borderId="0" xfId="0" applyFill="1" applyBorder="1"/>
    <xf numFmtId="0" fontId="0" fillId="4" borderId="0" xfId="0" applyFill="1"/>
    <xf numFmtId="1" fontId="0" fillId="0" borderId="0" xfId="0" applyNumberFormat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5" fillId="5" borderId="27" xfId="0" applyFont="1" applyFill="1" applyBorder="1" applyAlignment="1" applyProtection="1">
      <alignment horizontal="center" vertical="top" wrapText="1"/>
      <protection locked="0"/>
    </xf>
    <xf numFmtId="0" fontId="6" fillId="5" borderId="28" xfId="0" applyFont="1" applyFill="1" applyBorder="1" applyAlignment="1" applyProtection="1">
      <protection locked="0"/>
    </xf>
    <xf numFmtId="0" fontId="6" fillId="5" borderId="1" xfId="0" applyFont="1" applyFill="1" applyBorder="1" applyAlignment="1" applyProtection="1">
      <protection locked="0"/>
    </xf>
    <xf numFmtId="0" fontId="6" fillId="5" borderId="32" xfId="0" applyFont="1" applyFill="1" applyBorder="1" applyAlignment="1" applyProtection="1">
      <protection locked="0"/>
    </xf>
    <xf numFmtId="0" fontId="3" fillId="0" borderId="3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</sheetPr>
  <dimension ref="A1:AP16"/>
  <sheetViews>
    <sheetView workbookViewId="0">
      <selection activeCell="L19" sqref="L19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2496</v>
      </c>
      <c r="D7" s="8">
        <v>1963</v>
      </c>
      <c r="E7" s="9">
        <f t="shared" ref="E7:F9" si="0">SUM(I7+M7)</f>
        <v>994</v>
      </c>
      <c r="F7" s="9">
        <f t="shared" si="0"/>
        <v>13</v>
      </c>
      <c r="G7" s="8">
        <v>1139</v>
      </c>
      <c r="H7" s="8">
        <v>898</v>
      </c>
      <c r="I7" s="8">
        <v>496</v>
      </c>
      <c r="J7" s="8">
        <v>5</v>
      </c>
      <c r="K7" s="8">
        <v>1357</v>
      </c>
      <c r="L7" s="8">
        <v>1065</v>
      </c>
      <c r="M7" s="8">
        <v>498</v>
      </c>
      <c r="N7" s="10">
        <v>8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3158</v>
      </c>
      <c r="D8" s="14">
        <v>2471</v>
      </c>
      <c r="E8" s="9">
        <f t="shared" si="0"/>
        <v>1231</v>
      </c>
      <c r="F8" s="9">
        <f t="shared" si="0"/>
        <v>18</v>
      </c>
      <c r="G8" s="14">
        <v>1436</v>
      </c>
      <c r="H8" s="14">
        <v>1125</v>
      </c>
      <c r="I8" s="14">
        <v>545</v>
      </c>
      <c r="J8" s="14">
        <v>9</v>
      </c>
      <c r="K8" s="14">
        <v>1722</v>
      </c>
      <c r="L8" s="14">
        <v>1346</v>
      </c>
      <c r="M8" s="14">
        <v>686</v>
      </c>
      <c r="N8" s="15">
        <v>9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1230</v>
      </c>
      <c r="D9" s="19">
        <v>992</v>
      </c>
      <c r="E9" s="9">
        <f t="shared" si="0"/>
        <v>694</v>
      </c>
      <c r="F9" s="9">
        <f t="shared" si="0"/>
        <v>12</v>
      </c>
      <c r="G9" s="19">
        <v>458</v>
      </c>
      <c r="H9" s="19">
        <v>376</v>
      </c>
      <c r="I9" s="19">
        <v>212</v>
      </c>
      <c r="J9" s="19">
        <v>3</v>
      </c>
      <c r="K9" s="19">
        <v>772</v>
      </c>
      <c r="L9" s="19">
        <v>616</v>
      </c>
      <c r="M9" s="19">
        <v>482</v>
      </c>
      <c r="N9" s="20">
        <v>9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6884</v>
      </c>
      <c r="D10" s="23">
        <f t="shared" si="1"/>
        <v>5426</v>
      </c>
      <c r="E10" s="23">
        <f t="shared" si="1"/>
        <v>2919</v>
      </c>
      <c r="F10" s="23">
        <f t="shared" si="1"/>
        <v>43</v>
      </c>
      <c r="G10" s="23">
        <f t="shared" si="1"/>
        <v>3033</v>
      </c>
      <c r="H10" s="23">
        <f t="shared" si="1"/>
        <v>2399</v>
      </c>
      <c r="I10" s="23">
        <f t="shared" si="1"/>
        <v>1253</v>
      </c>
      <c r="J10" s="23">
        <f t="shared" si="1"/>
        <v>17</v>
      </c>
      <c r="K10" s="23">
        <f t="shared" si="1"/>
        <v>3851</v>
      </c>
      <c r="L10" s="23">
        <f t="shared" si="1"/>
        <v>3027</v>
      </c>
      <c r="M10" s="24">
        <f t="shared" si="1"/>
        <v>1666</v>
      </c>
      <c r="N10" s="25">
        <f t="shared" si="1"/>
        <v>26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0.78820453224869258</v>
      </c>
      <c r="E12" s="33">
        <f>E10/D10</f>
        <v>0.53796535200884632</v>
      </c>
      <c r="F12" s="33">
        <f>F10/E10</f>
        <v>1.473107228502912E-2</v>
      </c>
      <c r="G12" s="33"/>
      <c r="H12" s="33">
        <f>H10/G10</f>
        <v>0.79096604022420047</v>
      </c>
      <c r="I12" s="33"/>
      <c r="J12" s="33"/>
      <c r="K12" s="33"/>
      <c r="L12" s="33">
        <f>L10/K10</f>
        <v>0.7860296027005973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00B050"/>
  </sheetPr>
  <dimension ref="A1:AP16"/>
  <sheetViews>
    <sheetView workbookViewId="0">
      <selection activeCell="H19" sqref="H19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1112</v>
      </c>
      <c r="D7" s="8">
        <v>1112</v>
      </c>
      <c r="E7" s="9">
        <f t="shared" ref="E7:F9" si="0">SUM(I7+M7)</f>
        <v>842</v>
      </c>
      <c r="F7" s="9">
        <f t="shared" si="0"/>
        <v>40</v>
      </c>
      <c r="G7" s="8">
        <v>503</v>
      </c>
      <c r="H7" s="8">
        <v>604</v>
      </c>
      <c r="I7" s="8">
        <v>427</v>
      </c>
      <c r="J7" s="8">
        <v>21</v>
      </c>
      <c r="K7" s="8">
        <v>508</v>
      </c>
      <c r="L7" s="8">
        <v>508</v>
      </c>
      <c r="M7" s="8">
        <v>415</v>
      </c>
      <c r="N7" s="10">
        <v>19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1164</v>
      </c>
      <c r="D8" s="14">
        <v>1164</v>
      </c>
      <c r="E8" s="9">
        <f t="shared" si="0"/>
        <v>987</v>
      </c>
      <c r="F8" s="9">
        <f t="shared" si="0"/>
        <v>181</v>
      </c>
      <c r="G8" s="14">
        <v>668</v>
      </c>
      <c r="H8" s="14">
        <v>575</v>
      </c>
      <c r="I8" s="14">
        <v>405</v>
      </c>
      <c r="J8" s="14">
        <v>83</v>
      </c>
      <c r="K8" s="14">
        <v>589</v>
      </c>
      <c r="L8" s="14">
        <v>589</v>
      </c>
      <c r="M8" s="14">
        <v>582</v>
      </c>
      <c r="N8" s="15">
        <v>98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1320</v>
      </c>
      <c r="D9" s="19">
        <v>1320</v>
      </c>
      <c r="E9" s="9">
        <f t="shared" si="0"/>
        <v>893</v>
      </c>
      <c r="F9" s="9">
        <f t="shared" si="0"/>
        <v>217</v>
      </c>
      <c r="G9" s="19">
        <v>495</v>
      </c>
      <c r="H9" s="19">
        <v>842</v>
      </c>
      <c r="I9" s="19">
        <v>371</v>
      </c>
      <c r="J9" s="19">
        <v>92</v>
      </c>
      <c r="K9" s="19">
        <v>478</v>
      </c>
      <c r="L9" s="19">
        <v>478</v>
      </c>
      <c r="M9" s="19">
        <v>522</v>
      </c>
      <c r="N9" s="20">
        <v>125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3596</v>
      </c>
      <c r="D10" s="23">
        <f t="shared" si="1"/>
        <v>3596</v>
      </c>
      <c r="E10" s="23">
        <f t="shared" si="1"/>
        <v>2722</v>
      </c>
      <c r="F10" s="23">
        <f t="shared" si="1"/>
        <v>438</v>
      </c>
      <c r="G10" s="23">
        <f t="shared" si="1"/>
        <v>1666</v>
      </c>
      <c r="H10" s="23">
        <f t="shared" si="1"/>
        <v>2021</v>
      </c>
      <c r="I10" s="23">
        <f t="shared" si="1"/>
        <v>1203</v>
      </c>
      <c r="J10" s="23">
        <f t="shared" si="1"/>
        <v>196</v>
      </c>
      <c r="K10" s="23">
        <f t="shared" si="1"/>
        <v>1575</v>
      </c>
      <c r="L10" s="23">
        <f t="shared" si="1"/>
        <v>1575</v>
      </c>
      <c r="M10" s="24">
        <f t="shared" si="1"/>
        <v>1519</v>
      </c>
      <c r="N10" s="25">
        <f t="shared" si="1"/>
        <v>242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1</v>
      </c>
      <c r="E12" s="33">
        <f>E10/D10</f>
        <v>0.756952169076752</v>
      </c>
      <c r="F12" s="33">
        <f>F10/E10</f>
        <v>0.16091109478324761</v>
      </c>
      <c r="G12" s="33"/>
      <c r="H12" s="33">
        <f>H10/G10</f>
        <v>1.2130852340936376</v>
      </c>
      <c r="I12" s="33"/>
      <c r="J12" s="33"/>
      <c r="K12" s="33"/>
      <c r="L12" s="33">
        <f>L10/K10</f>
        <v>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00B050"/>
  </sheetPr>
  <dimension ref="A1:AP16"/>
  <sheetViews>
    <sheetView workbookViewId="0">
      <selection activeCell="M7" sqref="M7:N9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3824</v>
      </c>
      <c r="D7" s="8">
        <v>886</v>
      </c>
      <c r="E7" s="9">
        <f t="shared" ref="E7:F9" si="0">SUM(I7+M7)</f>
        <v>532</v>
      </c>
      <c r="F7" s="9">
        <f t="shared" si="0"/>
        <v>49</v>
      </c>
      <c r="G7" s="8">
        <v>528</v>
      </c>
      <c r="H7" s="8">
        <v>438</v>
      </c>
      <c r="I7" s="8">
        <v>242</v>
      </c>
      <c r="J7" s="8">
        <v>25</v>
      </c>
      <c r="K7" s="8">
        <v>587</v>
      </c>
      <c r="L7" s="8">
        <v>448</v>
      </c>
      <c r="M7" s="8">
        <v>290</v>
      </c>
      <c r="N7" s="10">
        <v>24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4525</v>
      </c>
      <c r="D8" s="14">
        <v>1167</v>
      </c>
      <c r="E8" s="9">
        <f t="shared" si="0"/>
        <v>888</v>
      </c>
      <c r="F8" s="9">
        <f t="shared" si="0"/>
        <v>285</v>
      </c>
      <c r="G8" s="14">
        <v>652</v>
      </c>
      <c r="H8" s="14">
        <v>555</v>
      </c>
      <c r="I8" s="14">
        <v>362</v>
      </c>
      <c r="J8" s="14">
        <v>87</v>
      </c>
      <c r="K8" s="14">
        <v>710</v>
      </c>
      <c r="L8" s="14">
        <v>612</v>
      </c>
      <c r="M8" s="14">
        <v>526</v>
      </c>
      <c r="N8" s="15">
        <v>198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3246</v>
      </c>
      <c r="D9" s="19">
        <v>614</v>
      </c>
      <c r="E9" s="9">
        <f t="shared" si="0"/>
        <v>691</v>
      </c>
      <c r="F9" s="9">
        <f t="shared" si="0"/>
        <v>262</v>
      </c>
      <c r="G9" s="19">
        <v>323</v>
      </c>
      <c r="H9" s="19">
        <v>231</v>
      </c>
      <c r="I9" s="19">
        <v>227</v>
      </c>
      <c r="J9" s="19">
        <v>83</v>
      </c>
      <c r="K9" s="19">
        <v>480</v>
      </c>
      <c r="L9" s="19">
        <v>383</v>
      </c>
      <c r="M9" s="19">
        <v>464</v>
      </c>
      <c r="N9" s="20">
        <v>179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11595</v>
      </c>
      <c r="D10" s="23">
        <f t="shared" si="1"/>
        <v>2667</v>
      </c>
      <c r="E10" s="23">
        <f t="shared" si="1"/>
        <v>2111</v>
      </c>
      <c r="F10" s="23">
        <f t="shared" si="1"/>
        <v>596</v>
      </c>
      <c r="G10" s="23">
        <f t="shared" si="1"/>
        <v>1503</v>
      </c>
      <c r="H10" s="23">
        <f t="shared" si="1"/>
        <v>1224</v>
      </c>
      <c r="I10" s="23">
        <f t="shared" si="1"/>
        <v>831</v>
      </c>
      <c r="J10" s="23">
        <f t="shared" si="1"/>
        <v>195</v>
      </c>
      <c r="K10" s="23">
        <f t="shared" si="1"/>
        <v>1777</v>
      </c>
      <c r="L10" s="23">
        <f t="shared" si="1"/>
        <v>1443</v>
      </c>
      <c r="M10" s="24">
        <f t="shared" si="1"/>
        <v>1280</v>
      </c>
      <c r="N10" s="25">
        <f t="shared" si="1"/>
        <v>401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0.23001293661060801</v>
      </c>
      <c r="E12" s="33">
        <f>E10/D10</f>
        <v>0.79152605924259467</v>
      </c>
      <c r="F12" s="33">
        <f>F10/E10</f>
        <v>0.28233064898152532</v>
      </c>
      <c r="G12" s="33"/>
      <c r="H12" s="33">
        <f>H10/G10</f>
        <v>0.81437125748502992</v>
      </c>
      <c r="I12" s="33"/>
      <c r="J12" s="33"/>
      <c r="K12" s="33"/>
      <c r="L12" s="33">
        <f>L10/K10</f>
        <v>0.8120427687113112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rgb="FF00B050"/>
  </sheetPr>
  <dimension ref="A1:AP16"/>
  <sheetViews>
    <sheetView workbookViewId="0">
      <selection activeCell="I19" sqref="I19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1904</v>
      </c>
      <c r="D7" s="8">
        <v>1295</v>
      </c>
      <c r="E7" s="9">
        <f t="shared" ref="E7:F9" si="0">SUM(I7+M7)</f>
        <v>342</v>
      </c>
      <c r="F7" s="9">
        <f t="shared" si="0"/>
        <v>0</v>
      </c>
      <c r="G7" s="8">
        <v>1060</v>
      </c>
      <c r="H7" s="8">
        <v>715</v>
      </c>
      <c r="I7" s="8">
        <v>182</v>
      </c>
      <c r="J7" s="8"/>
      <c r="K7" s="8">
        <v>844</v>
      </c>
      <c r="L7" s="8">
        <v>580</v>
      </c>
      <c r="M7" s="8">
        <v>160</v>
      </c>
      <c r="N7" s="10"/>
    </row>
    <row r="8" spans="1:42" s="1" customFormat="1" ht="23.25" customHeight="1" thickBot="1" x14ac:dyDescent="0.3">
      <c r="A8" s="11" t="s">
        <v>16</v>
      </c>
      <c r="B8" s="12">
        <v>2</v>
      </c>
      <c r="C8" s="13">
        <v>1880</v>
      </c>
      <c r="D8" s="14">
        <v>1010</v>
      </c>
      <c r="E8" s="9">
        <f t="shared" si="0"/>
        <v>373</v>
      </c>
      <c r="F8" s="9">
        <f t="shared" si="0"/>
        <v>8</v>
      </c>
      <c r="G8" s="14">
        <v>907</v>
      </c>
      <c r="H8" s="14">
        <v>485</v>
      </c>
      <c r="I8" s="14">
        <v>116</v>
      </c>
      <c r="J8" s="14">
        <v>2</v>
      </c>
      <c r="K8" s="14">
        <v>973</v>
      </c>
      <c r="L8" s="14">
        <v>525</v>
      </c>
      <c r="M8" s="14">
        <v>257</v>
      </c>
      <c r="N8" s="15">
        <v>6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890</v>
      </c>
      <c r="D9" s="19">
        <v>166</v>
      </c>
      <c r="E9" s="9">
        <f t="shared" si="0"/>
        <v>542</v>
      </c>
      <c r="F9" s="9">
        <f t="shared" si="0"/>
        <v>6</v>
      </c>
      <c r="G9" s="19">
        <v>348</v>
      </c>
      <c r="H9" s="19">
        <v>85</v>
      </c>
      <c r="I9" s="19">
        <v>200</v>
      </c>
      <c r="J9" s="19">
        <v>2</v>
      </c>
      <c r="K9" s="19">
        <v>542</v>
      </c>
      <c r="L9" s="19">
        <v>81</v>
      </c>
      <c r="M9" s="19">
        <v>342</v>
      </c>
      <c r="N9" s="20">
        <v>4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4674</v>
      </c>
      <c r="D10" s="23">
        <f t="shared" si="1"/>
        <v>2471</v>
      </c>
      <c r="E10" s="23">
        <f t="shared" si="1"/>
        <v>1257</v>
      </c>
      <c r="F10" s="23">
        <f t="shared" si="1"/>
        <v>14</v>
      </c>
      <c r="G10" s="23">
        <f t="shared" si="1"/>
        <v>2315</v>
      </c>
      <c r="H10" s="23">
        <f t="shared" si="1"/>
        <v>1285</v>
      </c>
      <c r="I10" s="23">
        <f t="shared" si="1"/>
        <v>498</v>
      </c>
      <c r="J10" s="23">
        <f t="shared" si="1"/>
        <v>4</v>
      </c>
      <c r="K10" s="23">
        <f t="shared" si="1"/>
        <v>2359</v>
      </c>
      <c r="L10" s="23">
        <f t="shared" si="1"/>
        <v>1186</v>
      </c>
      <c r="M10" s="24">
        <f t="shared" si="1"/>
        <v>759</v>
      </c>
      <c r="N10" s="25">
        <f t="shared" si="1"/>
        <v>10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0.52866923406076161</v>
      </c>
      <c r="E12" s="33">
        <f>E10/D10</f>
        <v>0.5087009307972481</v>
      </c>
      <c r="F12" s="33">
        <f>F10/E10</f>
        <v>1.1137629276054098E-2</v>
      </c>
      <c r="G12" s="33"/>
      <c r="H12" s="33">
        <f>H10/G10</f>
        <v>0.55507559395248385</v>
      </c>
      <c r="I12" s="33"/>
      <c r="J12" s="33"/>
      <c r="K12" s="33"/>
      <c r="L12" s="33">
        <f>L10/K10</f>
        <v>0.50275540483255621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00B050"/>
  </sheetPr>
  <dimension ref="A1:AP16"/>
  <sheetViews>
    <sheetView workbookViewId="0">
      <selection activeCell="K24" sqref="K24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2976</v>
      </c>
      <c r="D7" s="8">
        <v>674</v>
      </c>
      <c r="E7" s="9">
        <f t="shared" ref="E7:F9" si="0">SUM(I7+M7)</f>
        <v>383</v>
      </c>
      <c r="F7" s="9">
        <f t="shared" si="0"/>
        <v>7</v>
      </c>
      <c r="G7" s="8">
        <v>1345</v>
      </c>
      <c r="H7" s="8">
        <v>290</v>
      </c>
      <c r="I7" s="8">
        <v>157</v>
      </c>
      <c r="J7" s="8">
        <v>1</v>
      </c>
      <c r="K7" s="8">
        <v>1631</v>
      </c>
      <c r="L7" s="8">
        <v>384</v>
      </c>
      <c r="M7" s="8">
        <v>226</v>
      </c>
      <c r="N7" s="10">
        <v>6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3987</v>
      </c>
      <c r="D8" s="14">
        <v>885</v>
      </c>
      <c r="E8" s="9">
        <f t="shared" si="0"/>
        <v>516</v>
      </c>
      <c r="F8" s="9">
        <f t="shared" si="0"/>
        <v>16</v>
      </c>
      <c r="G8" s="14">
        <v>1986</v>
      </c>
      <c r="H8" s="14">
        <v>345</v>
      </c>
      <c r="I8" s="14">
        <v>195</v>
      </c>
      <c r="J8" s="14">
        <v>8</v>
      </c>
      <c r="K8" s="14">
        <v>2001</v>
      </c>
      <c r="L8" s="14">
        <v>540</v>
      </c>
      <c r="M8" s="14">
        <v>321</v>
      </c>
      <c r="N8" s="15">
        <v>8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2802</v>
      </c>
      <c r="D9" s="19">
        <v>672</v>
      </c>
      <c r="E9" s="9">
        <f t="shared" si="0"/>
        <v>499</v>
      </c>
      <c r="F9" s="9">
        <f t="shared" si="0"/>
        <v>28</v>
      </c>
      <c r="G9" s="19">
        <v>1150</v>
      </c>
      <c r="H9" s="19">
        <v>257</v>
      </c>
      <c r="I9" s="19">
        <v>158</v>
      </c>
      <c r="J9" s="19">
        <v>10</v>
      </c>
      <c r="K9" s="19">
        <v>1652</v>
      </c>
      <c r="L9" s="19">
        <v>415</v>
      </c>
      <c r="M9" s="19">
        <v>341</v>
      </c>
      <c r="N9" s="20">
        <v>18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9765</v>
      </c>
      <c r="D10" s="23">
        <f t="shared" si="1"/>
        <v>2231</v>
      </c>
      <c r="E10" s="23">
        <f t="shared" si="1"/>
        <v>1398</v>
      </c>
      <c r="F10" s="23">
        <f t="shared" si="1"/>
        <v>51</v>
      </c>
      <c r="G10" s="23">
        <f t="shared" si="1"/>
        <v>4481</v>
      </c>
      <c r="H10" s="23">
        <f t="shared" si="1"/>
        <v>892</v>
      </c>
      <c r="I10" s="23">
        <f t="shared" si="1"/>
        <v>510</v>
      </c>
      <c r="J10" s="23">
        <f t="shared" si="1"/>
        <v>19</v>
      </c>
      <c r="K10" s="23">
        <f t="shared" si="1"/>
        <v>5284</v>
      </c>
      <c r="L10" s="23">
        <f t="shared" si="1"/>
        <v>1339</v>
      </c>
      <c r="M10" s="24">
        <f t="shared" si="1"/>
        <v>888</v>
      </c>
      <c r="N10" s="25">
        <f t="shared" si="1"/>
        <v>32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0.22846902201740912</v>
      </c>
      <c r="E12" s="33">
        <f>E10/D10</f>
        <v>0.62662483191393992</v>
      </c>
      <c r="F12" s="33">
        <f>F10/E10</f>
        <v>3.6480686695278972E-2</v>
      </c>
      <c r="G12" s="33"/>
      <c r="H12" s="33">
        <f>H10/G10</f>
        <v>0.1990627092166927</v>
      </c>
      <c r="I12" s="33"/>
      <c r="J12" s="33"/>
      <c r="K12" s="33"/>
      <c r="L12" s="33">
        <f>L10/K10</f>
        <v>0.25340651021953065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00B050"/>
  </sheetPr>
  <dimension ref="A1:AP16"/>
  <sheetViews>
    <sheetView workbookViewId="0">
      <selection activeCell="H23" sqref="H23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5617</v>
      </c>
      <c r="D7" s="8">
        <v>1331</v>
      </c>
      <c r="E7" s="9">
        <f t="shared" ref="E7:F9" si="0">SUM(I7+M7)</f>
        <v>1029</v>
      </c>
      <c r="F7" s="9">
        <f t="shared" si="0"/>
        <v>176</v>
      </c>
      <c r="G7" s="8">
        <v>2736</v>
      </c>
      <c r="H7" s="8">
        <v>629</v>
      </c>
      <c r="I7" s="8">
        <v>443</v>
      </c>
      <c r="J7" s="8">
        <v>111</v>
      </c>
      <c r="K7" s="8">
        <v>2881</v>
      </c>
      <c r="L7" s="8">
        <v>702</v>
      </c>
      <c r="M7" s="8">
        <v>586</v>
      </c>
      <c r="N7" s="10">
        <v>65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5371</v>
      </c>
      <c r="D8" s="14">
        <v>1598</v>
      </c>
      <c r="E8" s="9">
        <f t="shared" si="0"/>
        <v>1148</v>
      </c>
      <c r="F8" s="9">
        <f t="shared" si="0"/>
        <v>181</v>
      </c>
      <c r="G8" s="14">
        <v>2653</v>
      </c>
      <c r="H8" s="14">
        <v>838</v>
      </c>
      <c r="I8" s="14">
        <v>496</v>
      </c>
      <c r="J8" s="14">
        <v>112</v>
      </c>
      <c r="K8" s="14">
        <v>2718</v>
      </c>
      <c r="L8" s="14">
        <v>760</v>
      </c>
      <c r="M8" s="14">
        <v>652</v>
      </c>
      <c r="N8" s="15">
        <v>69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3981</v>
      </c>
      <c r="D9" s="19">
        <v>514</v>
      </c>
      <c r="E9" s="9">
        <f t="shared" si="0"/>
        <v>648</v>
      </c>
      <c r="F9" s="9">
        <f t="shared" si="0"/>
        <v>12</v>
      </c>
      <c r="G9" s="19">
        <v>1847</v>
      </c>
      <c r="H9" s="19">
        <v>256</v>
      </c>
      <c r="I9" s="19">
        <v>271</v>
      </c>
      <c r="J9" s="19">
        <v>4</v>
      </c>
      <c r="K9" s="19">
        <v>2134</v>
      </c>
      <c r="L9" s="19">
        <v>258</v>
      </c>
      <c r="M9" s="19">
        <v>377</v>
      </c>
      <c r="N9" s="20">
        <v>8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14969</v>
      </c>
      <c r="D10" s="23">
        <f t="shared" si="1"/>
        <v>3443</v>
      </c>
      <c r="E10" s="23">
        <f t="shared" si="1"/>
        <v>2825</v>
      </c>
      <c r="F10" s="23">
        <f t="shared" si="1"/>
        <v>369</v>
      </c>
      <c r="G10" s="23">
        <f t="shared" si="1"/>
        <v>7236</v>
      </c>
      <c r="H10" s="23">
        <f t="shared" si="1"/>
        <v>1723</v>
      </c>
      <c r="I10" s="23">
        <f t="shared" si="1"/>
        <v>1210</v>
      </c>
      <c r="J10" s="23">
        <f t="shared" si="1"/>
        <v>227</v>
      </c>
      <c r="K10" s="23">
        <f t="shared" si="1"/>
        <v>7733</v>
      </c>
      <c r="L10" s="23">
        <f t="shared" si="1"/>
        <v>1720</v>
      </c>
      <c r="M10" s="24">
        <f t="shared" si="1"/>
        <v>1615</v>
      </c>
      <c r="N10" s="25">
        <f t="shared" si="1"/>
        <v>142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0.23000868461487073</v>
      </c>
      <c r="E12" s="33">
        <f>E10/D10</f>
        <v>0.82050537322102812</v>
      </c>
      <c r="F12" s="33">
        <f>F10/E10</f>
        <v>0.13061946902654867</v>
      </c>
      <c r="G12" s="33"/>
      <c r="H12" s="33">
        <f>H10/G10</f>
        <v>0.23811498065229408</v>
      </c>
      <c r="I12" s="33"/>
      <c r="J12" s="33"/>
      <c r="K12" s="33"/>
      <c r="L12" s="33">
        <f>L10/K10</f>
        <v>0.22242338031811715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tabColor rgb="FF00B050"/>
  </sheetPr>
  <dimension ref="A1:AP16"/>
  <sheetViews>
    <sheetView tabSelected="1" workbookViewId="0">
      <selection activeCell="F23" sqref="F23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1742</v>
      </c>
      <c r="D7" s="8">
        <v>1463</v>
      </c>
      <c r="E7" s="9">
        <f t="shared" ref="E7:F9" si="0">SUM(I7+M7)</f>
        <v>778</v>
      </c>
      <c r="F7" s="9">
        <f t="shared" si="0"/>
        <v>8</v>
      </c>
      <c r="G7" s="8">
        <v>853</v>
      </c>
      <c r="H7" s="8">
        <v>755</v>
      </c>
      <c r="I7" s="8">
        <v>390</v>
      </c>
      <c r="J7" s="8">
        <v>3</v>
      </c>
      <c r="K7" s="8">
        <v>889</v>
      </c>
      <c r="L7" s="8">
        <v>708</v>
      </c>
      <c r="M7" s="8">
        <v>388</v>
      </c>
      <c r="N7" s="10">
        <v>5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2213</v>
      </c>
      <c r="D8" s="14">
        <v>1516</v>
      </c>
      <c r="E8" s="9">
        <f t="shared" si="0"/>
        <v>866</v>
      </c>
      <c r="F8" s="9">
        <f t="shared" si="0"/>
        <v>27</v>
      </c>
      <c r="G8" s="14">
        <v>1011</v>
      </c>
      <c r="H8" s="14">
        <v>767</v>
      </c>
      <c r="I8" s="14">
        <v>366</v>
      </c>
      <c r="J8" s="14">
        <v>8</v>
      </c>
      <c r="K8" s="14">
        <v>1202</v>
      </c>
      <c r="L8" s="14">
        <v>749</v>
      </c>
      <c r="M8" s="14">
        <v>500</v>
      </c>
      <c r="N8" s="15">
        <v>19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811</v>
      </c>
      <c r="D9" s="19">
        <v>485</v>
      </c>
      <c r="E9" s="9">
        <f t="shared" si="0"/>
        <v>655</v>
      </c>
      <c r="F9" s="9">
        <f t="shared" si="0"/>
        <v>32</v>
      </c>
      <c r="G9" s="19">
        <v>256</v>
      </c>
      <c r="H9" s="19">
        <v>158</v>
      </c>
      <c r="I9" s="19">
        <v>237</v>
      </c>
      <c r="J9" s="19">
        <v>14</v>
      </c>
      <c r="K9" s="19">
        <v>555</v>
      </c>
      <c r="L9" s="19">
        <v>327</v>
      </c>
      <c r="M9" s="19">
        <v>418</v>
      </c>
      <c r="N9" s="20">
        <v>18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4766</v>
      </c>
      <c r="D10" s="23">
        <f t="shared" si="1"/>
        <v>3464</v>
      </c>
      <c r="E10" s="23">
        <f t="shared" si="1"/>
        <v>2299</v>
      </c>
      <c r="F10" s="23">
        <f t="shared" si="1"/>
        <v>67</v>
      </c>
      <c r="G10" s="23">
        <f t="shared" si="1"/>
        <v>2120</v>
      </c>
      <c r="H10" s="23">
        <f t="shared" si="1"/>
        <v>1680</v>
      </c>
      <c r="I10" s="23">
        <f t="shared" si="1"/>
        <v>993</v>
      </c>
      <c r="J10" s="23">
        <f t="shared" si="1"/>
        <v>25</v>
      </c>
      <c r="K10" s="23">
        <f t="shared" si="1"/>
        <v>2646</v>
      </c>
      <c r="L10" s="23">
        <f t="shared" si="1"/>
        <v>1784</v>
      </c>
      <c r="M10" s="24">
        <f t="shared" si="1"/>
        <v>1306</v>
      </c>
      <c r="N10" s="25">
        <f t="shared" si="1"/>
        <v>42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0.72681493915232898</v>
      </c>
      <c r="E12" s="33">
        <f>E10/D10</f>
        <v>0.66368360277136262</v>
      </c>
      <c r="F12" s="33">
        <f>F10/E10</f>
        <v>2.9143105698129623E-2</v>
      </c>
      <c r="G12" s="33"/>
      <c r="H12" s="33">
        <f>H10/G10</f>
        <v>0.79245283018867929</v>
      </c>
      <c r="I12" s="33"/>
      <c r="J12" s="33"/>
      <c r="K12" s="33"/>
      <c r="L12" s="33">
        <f>L10/K10</f>
        <v>0.67422524565381703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00B050"/>
  </sheetPr>
  <dimension ref="A1:AP16"/>
  <sheetViews>
    <sheetView workbookViewId="0">
      <selection activeCell="G21" sqref="G21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2499</v>
      </c>
      <c r="D7" s="8">
        <v>1749</v>
      </c>
      <c r="E7" s="9">
        <f t="shared" ref="E7:F9" si="0">SUM(I7+M7)</f>
        <v>1406</v>
      </c>
      <c r="F7" s="9">
        <f t="shared" si="0"/>
        <v>26</v>
      </c>
      <c r="G7" s="8">
        <v>1230</v>
      </c>
      <c r="H7" s="8">
        <v>839</v>
      </c>
      <c r="I7" s="8">
        <v>671</v>
      </c>
      <c r="J7" s="8">
        <v>10</v>
      </c>
      <c r="K7" s="8">
        <v>1269</v>
      </c>
      <c r="L7" s="8">
        <v>910</v>
      </c>
      <c r="M7" s="8">
        <v>735</v>
      </c>
      <c r="N7" s="10">
        <v>16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3301</v>
      </c>
      <c r="D8" s="14">
        <v>2310</v>
      </c>
      <c r="E8" s="9">
        <f t="shared" si="0"/>
        <v>1645</v>
      </c>
      <c r="F8" s="9">
        <f t="shared" si="0"/>
        <v>237</v>
      </c>
      <c r="G8" s="14">
        <v>1550</v>
      </c>
      <c r="H8" s="14">
        <v>1061</v>
      </c>
      <c r="I8" s="14">
        <v>745</v>
      </c>
      <c r="J8" s="14">
        <v>69</v>
      </c>
      <c r="K8" s="14">
        <v>1771</v>
      </c>
      <c r="L8" s="14">
        <v>1249</v>
      </c>
      <c r="M8" s="14">
        <v>900</v>
      </c>
      <c r="N8" s="15">
        <v>168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1711</v>
      </c>
      <c r="D9" s="19">
        <v>1313</v>
      </c>
      <c r="E9" s="9">
        <f t="shared" si="0"/>
        <v>1165</v>
      </c>
      <c r="F9" s="9">
        <f t="shared" si="0"/>
        <v>261</v>
      </c>
      <c r="G9" s="19">
        <v>520</v>
      </c>
      <c r="H9" s="19">
        <v>429</v>
      </c>
      <c r="I9" s="19">
        <v>357</v>
      </c>
      <c r="J9" s="19">
        <v>84</v>
      </c>
      <c r="K9" s="19">
        <v>1191</v>
      </c>
      <c r="L9" s="19">
        <v>884</v>
      </c>
      <c r="M9" s="19">
        <v>808</v>
      </c>
      <c r="N9" s="20">
        <v>177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7511</v>
      </c>
      <c r="D10" s="23">
        <f t="shared" si="1"/>
        <v>5372</v>
      </c>
      <c r="E10" s="23">
        <f t="shared" si="1"/>
        <v>4216</v>
      </c>
      <c r="F10" s="23">
        <f t="shared" si="1"/>
        <v>524</v>
      </c>
      <c r="G10" s="23">
        <f t="shared" si="1"/>
        <v>3300</v>
      </c>
      <c r="H10" s="23">
        <f t="shared" si="1"/>
        <v>2329</v>
      </c>
      <c r="I10" s="23">
        <f t="shared" si="1"/>
        <v>1773</v>
      </c>
      <c r="J10" s="23">
        <f t="shared" si="1"/>
        <v>163</v>
      </c>
      <c r="K10" s="23">
        <f t="shared" si="1"/>
        <v>4231</v>
      </c>
      <c r="L10" s="23">
        <f t="shared" si="1"/>
        <v>3043</v>
      </c>
      <c r="M10" s="24">
        <f t="shared" si="1"/>
        <v>2443</v>
      </c>
      <c r="N10" s="25">
        <f t="shared" si="1"/>
        <v>361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0.71521768073492209</v>
      </c>
      <c r="E12" s="33">
        <f>E10/D10</f>
        <v>0.78481012658227844</v>
      </c>
      <c r="F12" s="33">
        <f>F10/E10</f>
        <v>0.12428842504743833</v>
      </c>
      <c r="G12" s="33"/>
      <c r="H12" s="33">
        <f>H10/G10</f>
        <v>0.70575757575757581</v>
      </c>
      <c r="I12" s="33"/>
      <c r="J12" s="33"/>
      <c r="K12" s="33"/>
      <c r="L12" s="33">
        <f>L10/K10</f>
        <v>0.71921531552824391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00B050"/>
  </sheetPr>
  <dimension ref="A1:AP16"/>
  <sheetViews>
    <sheetView workbookViewId="0">
      <selection activeCell="J18" sqref="J18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1482</v>
      </c>
      <c r="D7" s="8">
        <v>1462</v>
      </c>
      <c r="E7" s="9">
        <f t="shared" ref="E7:F9" si="0">SUM(I7+M7)</f>
        <v>857</v>
      </c>
      <c r="F7" s="9">
        <f t="shared" si="0"/>
        <v>4</v>
      </c>
      <c r="G7" s="8">
        <v>721</v>
      </c>
      <c r="H7" s="8">
        <v>715</v>
      </c>
      <c r="I7" s="8">
        <v>425</v>
      </c>
      <c r="J7" s="8">
        <v>3</v>
      </c>
      <c r="K7" s="8">
        <v>761</v>
      </c>
      <c r="L7" s="8">
        <v>747</v>
      </c>
      <c r="M7" s="8">
        <v>432</v>
      </c>
      <c r="N7" s="10">
        <v>1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2006</v>
      </c>
      <c r="D8" s="14">
        <v>1500</v>
      </c>
      <c r="E8" s="9">
        <f t="shared" si="0"/>
        <v>739</v>
      </c>
      <c r="F8" s="9">
        <f t="shared" si="0"/>
        <v>14</v>
      </c>
      <c r="G8" s="14">
        <v>915</v>
      </c>
      <c r="H8" s="14">
        <v>700</v>
      </c>
      <c r="I8" s="14">
        <v>297</v>
      </c>
      <c r="J8" s="14">
        <v>10</v>
      </c>
      <c r="K8" s="14">
        <v>1091</v>
      </c>
      <c r="L8" s="14">
        <v>800</v>
      </c>
      <c r="M8" s="14">
        <v>442</v>
      </c>
      <c r="N8" s="15">
        <v>4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1288</v>
      </c>
      <c r="D9" s="19">
        <v>942</v>
      </c>
      <c r="E9" s="9">
        <f t="shared" si="0"/>
        <v>475</v>
      </c>
      <c r="F9" s="9">
        <f t="shared" si="0"/>
        <v>21</v>
      </c>
      <c r="G9" s="19">
        <v>440</v>
      </c>
      <c r="H9" s="19">
        <v>233</v>
      </c>
      <c r="I9" s="19">
        <v>134</v>
      </c>
      <c r="J9" s="19">
        <v>4</v>
      </c>
      <c r="K9" s="19">
        <v>848</v>
      </c>
      <c r="L9" s="19">
        <v>709</v>
      </c>
      <c r="M9" s="19">
        <v>341</v>
      </c>
      <c r="N9" s="20">
        <v>17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4776</v>
      </c>
      <c r="D10" s="23">
        <f t="shared" si="1"/>
        <v>3904</v>
      </c>
      <c r="E10" s="23">
        <f t="shared" si="1"/>
        <v>2071</v>
      </c>
      <c r="F10" s="23">
        <f t="shared" si="1"/>
        <v>39</v>
      </c>
      <c r="G10" s="23">
        <f t="shared" si="1"/>
        <v>2076</v>
      </c>
      <c r="H10" s="23">
        <f t="shared" si="1"/>
        <v>1648</v>
      </c>
      <c r="I10" s="23">
        <f t="shared" si="1"/>
        <v>856</v>
      </c>
      <c r="J10" s="23">
        <f t="shared" si="1"/>
        <v>17</v>
      </c>
      <c r="K10" s="23">
        <f t="shared" si="1"/>
        <v>2700</v>
      </c>
      <c r="L10" s="23">
        <f t="shared" si="1"/>
        <v>2256</v>
      </c>
      <c r="M10" s="24">
        <f t="shared" si="1"/>
        <v>1215</v>
      </c>
      <c r="N10" s="25">
        <f t="shared" si="1"/>
        <v>22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0.81742043551088772</v>
      </c>
      <c r="E12" s="33">
        <f>E10/D10</f>
        <v>0.53048155737704916</v>
      </c>
      <c r="F12" s="33">
        <f>F10/E10</f>
        <v>1.8831482375663931E-2</v>
      </c>
      <c r="G12" s="33"/>
      <c r="H12" s="33">
        <f>H10/G10</f>
        <v>0.79383429672447015</v>
      </c>
      <c r="I12" s="33"/>
      <c r="J12" s="33"/>
      <c r="K12" s="33"/>
      <c r="L12" s="33">
        <f>L10/K10</f>
        <v>0.83555555555555561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rgb="FF00B050"/>
  </sheetPr>
  <dimension ref="A1:AP16"/>
  <sheetViews>
    <sheetView workbookViewId="0">
      <selection activeCell="E10" sqref="E10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1501</v>
      </c>
      <c r="D7" s="8">
        <v>1417</v>
      </c>
      <c r="E7" s="9">
        <f t="shared" ref="E7:F9" si="0">SUM(I7+M7)</f>
        <v>935</v>
      </c>
      <c r="F7" s="9">
        <f t="shared" si="0"/>
        <v>22</v>
      </c>
      <c r="G7" s="8">
        <v>716</v>
      </c>
      <c r="H7" s="8">
        <v>685</v>
      </c>
      <c r="I7" s="8">
        <v>460</v>
      </c>
      <c r="J7" s="8">
        <v>8</v>
      </c>
      <c r="K7" s="8">
        <v>777</v>
      </c>
      <c r="L7" s="8">
        <v>732</v>
      </c>
      <c r="M7" s="8">
        <v>475</v>
      </c>
      <c r="N7" s="10">
        <v>14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1699</v>
      </c>
      <c r="D8" s="14">
        <v>1618</v>
      </c>
      <c r="E8" s="9">
        <f t="shared" si="0"/>
        <v>1243</v>
      </c>
      <c r="F8" s="9">
        <f t="shared" si="0"/>
        <v>127</v>
      </c>
      <c r="G8" s="14">
        <v>612</v>
      </c>
      <c r="H8" s="14">
        <v>583</v>
      </c>
      <c r="I8" s="14">
        <v>563</v>
      </c>
      <c r="J8" s="14">
        <v>32</v>
      </c>
      <c r="K8" s="14">
        <v>1080</v>
      </c>
      <c r="L8" s="14">
        <v>1035</v>
      </c>
      <c r="M8" s="14">
        <v>680</v>
      </c>
      <c r="N8" s="15">
        <v>95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499</v>
      </c>
      <c r="D9" s="19">
        <v>442</v>
      </c>
      <c r="E9" s="9">
        <f t="shared" si="0"/>
        <v>656</v>
      </c>
      <c r="F9" s="9">
        <f t="shared" si="0"/>
        <v>120</v>
      </c>
      <c r="G9" s="19">
        <v>152</v>
      </c>
      <c r="H9" s="19">
        <v>123</v>
      </c>
      <c r="I9" s="19">
        <v>221</v>
      </c>
      <c r="J9" s="19">
        <v>38</v>
      </c>
      <c r="K9" s="19">
        <v>362</v>
      </c>
      <c r="L9" s="19">
        <v>319</v>
      </c>
      <c r="M9" s="19">
        <v>435</v>
      </c>
      <c r="N9" s="20">
        <v>82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3699</v>
      </c>
      <c r="D10" s="23">
        <f t="shared" si="1"/>
        <v>3477</v>
      </c>
      <c r="E10" s="23">
        <f t="shared" si="1"/>
        <v>2834</v>
      </c>
      <c r="F10" s="23">
        <f t="shared" si="1"/>
        <v>269</v>
      </c>
      <c r="G10" s="23">
        <f t="shared" si="1"/>
        <v>1480</v>
      </c>
      <c r="H10" s="23">
        <f t="shared" si="1"/>
        <v>1391</v>
      </c>
      <c r="I10" s="23">
        <f t="shared" si="1"/>
        <v>1244</v>
      </c>
      <c r="J10" s="23">
        <f t="shared" si="1"/>
        <v>78</v>
      </c>
      <c r="K10" s="23">
        <f t="shared" si="1"/>
        <v>2219</v>
      </c>
      <c r="L10" s="23">
        <f t="shared" si="1"/>
        <v>2086</v>
      </c>
      <c r="M10" s="24">
        <f t="shared" si="1"/>
        <v>1590</v>
      </c>
      <c r="N10" s="25">
        <f t="shared" si="1"/>
        <v>191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0.93998377939983779</v>
      </c>
      <c r="E12" s="33">
        <f>E10/D10</f>
        <v>0.81507046304285302</v>
      </c>
      <c r="F12" s="33">
        <f>F10/E10</f>
        <v>9.4918842625264649E-2</v>
      </c>
      <c r="G12" s="33"/>
      <c r="H12" s="33">
        <f>H10/G10</f>
        <v>0.93986486486486487</v>
      </c>
      <c r="I12" s="33"/>
      <c r="J12" s="33"/>
      <c r="K12" s="33"/>
      <c r="L12" s="33">
        <f>L10/K10</f>
        <v>0.94006309148264988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tabColor rgb="FF00B050"/>
  </sheetPr>
  <dimension ref="A1:AP16"/>
  <sheetViews>
    <sheetView workbookViewId="0">
      <selection activeCell="F21" sqref="F21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2492</v>
      </c>
      <c r="D7" s="8">
        <v>2461</v>
      </c>
      <c r="E7" s="9">
        <f>SUM(I7,M7)</f>
        <v>1787</v>
      </c>
      <c r="F7" s="9">
        <f>SUM(J7,N7)</f>
        <v>27</v>
      </c>
      <c r="G7" s="8">
        <v>1243</v>
      </c>
      <c r="H7" s="8">
        <v>1230</v>
      </c>
      <c r="I7" s="8">
        <v>821</v>
      </c>
      <c r="J7" s="8">
        <v>9</v>
      </c>
      <c r="K7" s="8">
        <v>1249</v>
      </c>
      <c r="L7" s="8">
        <v>1231</v>
      </c>
      <c r="M7" s="8">
        <v>966</v>
      </c>
      <c r="N7" s="10">
        <v>18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2886</v>
      </c>
      <c r="D8" s="14">
        <v>2867</v>
      </c>
      <c r="E8" s="9">
        <f t="shared" ref="E8:F9" si="0">SUM(I8,M8)</f>
        <v>2467</v>
      </c>
      <c r="F8" s="9">
        <f t="shared" si="0"/>
        <v>326</v>
      </c>
      <c r="G8" s="14">
        <v>1361</v>
      </c>
      <c r="H8" s="14">
        <v>1358</v>
      </c>
      <c r="I8" s="14">
        <v>967</v>
      </c>
      <c r="J8" s="14">
        <v>118</v>
      </c>
      <c r="K8" s="14">
        <v>1525</v>
      </c>
      <c r="L8" s="14">
        <v>1509</v>
      </c>
      <c r="M8" s="14">
        <v>1500</v>
      </c>
      <c r="N8" s="15">
        <v>208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2033</v>
      </c>
      <c r="D9" s="19">
        <v>1765</v>
      </c>
      <c r="E9" s="9">
        <f t="shared" si="0"/>
        <v>1442</v>
      </c>
      <c r="F9" s="9">
        <f t="shared" si="0"/>
        <v>162</v>
      </c>
      <c r="G9" s="19">
        <v>798</v>
      </c>
      <c r="H9" s="19">
        <v>796</v>
      </c>
      <c r="I9" s="19">
        <v>454</v>
      </c>
      <c r="J9" s="19">
        <v>47</v>
      </c>
      <c r="K9" s="19">
        <v>1235</v>
      </c>
      <c r="L9" s="19">
        <v>969</v>
      </c>
      <c r="M9" s="19">
        <v>988</v>
      </c>
      <c r="N9" s="20">
        <v>115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7411</v>
      </c>
      <c r="D10" s="23">
        <f t="shared" si="1"/>
        <v>7093</v>
      </c>
      <c r="E10" s="23">
        <f t="shared" si="1"/>
        <v>5696</v>
      </c>
      <c r="F10" s="23">
        <f t="shared" si="1"/>
        <v>515</v>
      </c>
      <c r="G10" s="23">
        <f t="shared" si="1"/>
        <v>3402</v>
      </c>
      <c r="H10" s="23">
        <f t="shared" si="1"/>
        <v>3384</v>
      </c>
      <c r="I10" s="23">
        <f t="shared" si="1"/>
        <v>2242</v>
      </c>
      <c r="J10" s="23">
        <f t="shared" si="1"/>
        <v>174</v>
      </c>
      <c r="K10" s="23">
        <f t="shared" si="1"/>
        <v>4009</v>
      </c>
      <c r="L10" s="23">
        <f t="shared" si="1"/>
        <v>3709</v>
      </c>
      <c r="M10" s="24">
        <f t="shared" si="1"/>
        <v>3454</v>
      </c>
      <c r="N10" s="25">
        <f t="shared" si="1"/>
        <v>341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0.95709081095668602</v>
      </c>
      <c r="E12" s="33">
        <f>E10/D10</f>
        <v>0.80304525588608489</v>
      </c>
      <c r="F12" s="33">
        <f>F10/E10</f>
        <v>9.0414325842696625E-2</v>
      </c>
      <c r="G12" s="33"/>
      <c r="H12" s="33">
        <f>H10/G10</f>
        <v>0.99470899470899465</v>
      </c>
      <c r="I12" s="33"/>
      <c r="J12" s="33"/>
      <c r="K12" s="33"/>
      <c r="L12" s="33">
        <f>L10/K10</f>
        <v>0.92516837116487904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00B050"/>
  </sheetPr>
  <dimension ref="A1:AP16"/>
  <sheetViews>
    <sheetView workbookViewId="0">
      <selection activeCell="M7" sqref="M7:N9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1741</v>
      </c>
      <c r="D7" s="8">
        <v>1741</v>
      </c>
      <c r="E7" s="9">
        <f t="shared" ref="E7:F9" si="0">SUM(I7+M7)</f>
        <v>1480</v>
      </c>
      <c r="F7" s="9">
        <f t="shared" si="0"/>
        <v>408</v>
      </c>
      <c r="G7" s="8">
        <v>662</v>
      </c>
      <c r="H7" s="8">
        <v>661</v>
      </c>
      <c r="I7" s="8">
        <v>564</v>
      </c>
      <c r="J7" s="8">
        <v>234</v>
      </c>
      <c r="K7" s="8">
        <v>1080</v>
      </c>
      <c r="L7" s="8">
        <v>1080</v>
      </c>
      <c r="M7" s="8">
        <v>916</v>
      </c>
      <c r="N7" s="10">
        <v>174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2412</v>
      </c>
      <c r="D8" s="14">
        <v>2412</v>
      </c>
      <c r="E8" s="9">
        <f t="shared" si="0"/>
        <v>1590</v>
      </c>
      <c r="F8" s="9">
        <f t="shared" si="0"/>
        <v>532</v>
      </c>
      <c r="G8" s="14">
        <v>805</v>
      </c>
      <c r="H8" s="14">
        <v>805</v>
      </c>
      <c r="I8" s="14">
        <v>627</v>
      </c>
      <c r="J8" s="14">
        <v>282</v>
      </c>
      <c r="K8" s="14">
        <v>1607</v>
      </c>
      <c r="L8" s="14">
        <v>1607</v>
      </c>
      <c r="M8" s="14">
        <v>963</v>
      </c>
      <c r="N8" s="15">
        <v>250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1270</v>
      </c>
      <c r="D9" s="19">
        <v>1270</v>
      </c>
      <c r="E9" s="9">
        <f t="shared" si="0"/>
        <v>1309</v>
      </c>
      <c r="F9" s="9">
        <f t="shared" si="0"/>
        <v>600</v>
      </c>
      <c r="G9" s="19">
        <v>473</v>
      </c>
      <c r="H9" s="19">
        <v>473</v>
      </c>
      <c r="I9" s="19">
        <v>426</v>
      </c>
      <c r="J9" s="19">
        <v>188</v>
      </c>
      <c r="K9" s="19">
        <v>797</v>
      </c>
      <c r="L9" s="19">
        <v>797</v>
      </c>
      <c r="M9" s="19">
        <v>883</v>
      </c>
      <c r="N9" s="20">
        <v>412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5423</v>
      </c>
      <c r="D10" s="23">
        <f t="shared" si="1"/>
        <v>5423</v>
      </c>
      <c r="E10" s="23">
        <f t="shared" si="1"/>
        <v>4379</v>
      </c>
      <c r="F10" s="23">
        <f t="shared" si="1"/>
        <v>1540</v>
      </c>
      <c r="G10" s="23">
        <f t="shared" si="1"/>
        <v>1940</v>
      </c>
      <c r="H10" s="23">
        <f t="shared" si="1"/>
        <v>1939</v>
      </c>
      <c r="I10" s="23">
        <f t="shared" si="1"/>
        <v>1617</v>
      </c>
      <c r="J10" s="23">
        <f t="shared" si="1"/>
        <v>704</v>
      </c>
      <c r="K10" s="23">
        <f t="shared" si="1"/>
        <v>3484</v>
      </c>
      <c r="L10" s="23">
        <f t="shared" si="1"/>
        <v>3484</v>
      </c>
      <c r="M10" s="24">
        <f t="shared" si="1"/>
        <v>2762</v>
      </c>
      <c r="N10" s="25">
        <f t="shared" si="1"/>
        <v>836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1</v>
      </c>
      <c r="E12" s="33">
        <f>E10/D10</f>
        <v>0.80748663101604279</v>
      </c>
      <c r="F12" s="33">
        <f>F10/E10</f>
        <v>0.35167846540306008</v>
      </c>
      <c r="G12" s="33"/>
      <c r="H12" s="33">
        <f>H10/G10</f>
        <v>0.99948453608247423</v>
      </c>
      <c r="I12" s="33"/>
      <c r="J12" s="33"/>
      <c r="K12" s="33"/>
      <c r="L12" s="33">
        <f>L10/K10</f>
        <v>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tabColor rgb="FF00B050"/>
  </sheetPr>
  <dimension ref="A1:AP16"/>
  <sheetViews>
    <sheetView workbookViewId="0">
      <selection activeCell="M7" sqref="M7:N9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4100</v>
      </c>
      <c r="D7" s="8">
        <v>3370</v>
      </c>
      <c r="E7" s="9">
        <f t="shared" ref="E7:F9" si="0">SUM(I7+M7)</f>
        <v>2174</v>
      </c>
      <c r="F7" s="9">
        <f t="shared" si="0"/>
        <v>0</v>
      </c>
      <c r="G7" s="8">
        <v>1800</v>
      </c>
      <c r="H7" s="8">
        <v>1560</v>
      </c>
      <c r="I7" s="8">
        <v>1022</v>
      </c>
      <c r="J7" s="8"/>
      <c r="K7" s="8">
        <v>2400</v>
      </c>
      <c r="L7" s="8">
        <v>1810</v>
      </c>
      <c r="M7" s="8">
        <v>1152</v>
      </c>
      <c r="N7" s="10"/>
    </row>
    <row r="8" spans="1:42" s="1" customFormat="1" ht="23.25" customHeight="1" thickBot="1" x14ac:dyDescent="0.3">
      <c r="A8" s="11" t="s">
        <v>16</v>
      </c>
      <c r="B8" s="12">
        <v>2</v>
      </c>
      <c r="C8" s="13">
        <v>4340</v>
      </c>
      <c r="D8" s="14">
        <v>3110</v>
      </c>
      <c r="E8" s="9">
        <f t="shared" si="0"/>
        <v>2678</v>
      </c>
      <c r="F8" s="9">
        <f t="shared" si="0"/>
        <v>92</v>
      </c>
      <c r="G8" s="14">
        <v>1730</v>
      </c>
      <c r="H8" s="14">
        <v>1480</v>
      </c>
      <c r="I8" s="14">
        <v>1048</v>
      </c>
      <c r="J8" s="14">
        <v>32</v>
      </c>
      <c r="K8" s="14">
        <v>2900</v>
      </c>
      <c r="L8" s="14">
        <v>1630</v>
      </c>
      <c r="M8" s="14">
        <v>1630</v>
      </c>
      <c r="N8" s="15">
        <v>60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3930</v>
      </c>
      <c r="D9" s="19">
        <v>2066</v>
      </c>
      <c r="E9" s="9">
        <f t="shared" si="0"/>
        <v>2005</v>
      </c>
      <c r="F9" s="9">
        <f t="shared" si="0"/>
        <v>223</v>
      </c>
      <c r="G9" s="19">
        <v>1370</v>
      </c>
      <c r="H9" s="19">
        <v>1260</v>
      </c>
      <c r="I9" s="19">
        <v>681</v>
      </c>
      <c r="J9" s="19">
        <v>68</v>
      </c>
      <c r="K9" s="19">
        <v>2170</v>
      </c>
      <c r="L9" s="19">
        <v>806</v>
      </c>
      <c r="M9" s="19">
        <v>1324</v>
      </c>
      <c r="N9" s="20">
        <v>155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12370</v>
      </c>
      <c r="D10" s="23">
        <f t="shared" si="1"/>
        <v>8546</v>
      </c>
      <c r="E10" s="23">
        <f t="shared" si="1"/>
        <v>6857</v>
      </c>
      <c r="F10" s="23">
        <f t="shared" si="1"/>
        <v>315</v>
      </c>
      <c r="G10" s="23">
        <f t="shared" si="1"/>
        <v>4900</v>
      </c>
      <c r="H10" s="23">
        <f t="shared" si="1"/>
        <v>4300</v>
      </c>
      <c r="I10" s="23">
        <f t="shared" si="1"/>
        <v>2751</v>
      </c>
      <c r="J10" s="23">
        <f t="shared" si="1"/>
        <v>100</v>
      </c>
      <c r="K10" s="23">
        <f t="shared" si="1"/>
        <v>7470</v>
      </c>
      <c r="L10" s="23">
        <f t="shared" si="1"/>
        <v>4246</v>
      </c>
      <c r="M10" s="24">
        <f t="shared" si="1"/>
        <v>4106</v>
      </c>
      <c r="N10" s="25">
        <f t="shared" si="1"/>
        <v>215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0.6908649959579628</v>
      </c>
      <c r="E12" s="33">
        <f>E10/D10</f>
        <v>0.80236367891411187</v>
      </c>
      <c r="F12" s="33">
        <f>F10/E10</f>
        <v>4.5938457051188569E-2</v>
      </c>
      <c r="G12" s="33"/>
      <c r="H12" s="33">
        <f>H10/G10</f>
        <v>0.87755102040816324</v>
      </c>
      <c r="I12" s="33"/>
      <c r="J12" s="33"/>
      <c r="K12" s="33"/>
      <c r="L12" s="33">
        <f>L10/K10</f>
        <v>0.56840696117804557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tabColor rgb="FF00B050"/>
  </sheetPr>
  <dimension ref="A1:AP16"/>
  <sheetViews>
    <sheetView workbookViewId="0">
      <selection activeCell="G24" sqref="G24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24252</v>
      </c>
      <c r="D7" s="8">
        <v>5578</v>
      </c>
      <c r="E7" s="9">
        <f t="shared" ref="E7:F9" si="0">SUM(I7+M7)</f>
        <v>4752</v>
      </c>
      <c r="F7" s="9">
        <f t="shared" si="0"/>
        <v>262</v>
      </c>
      <c r="G7" s="8">
        <v>11339</v>
      </c>
      <c r="H7" s="8">
        <v>2608</v>
      </c>
      <c r="I7" s="8">
        <v>2190</v>
      </c>
      <c r="J7" s="8">
        <v>131</v>
      </c>
      <c r="K7" s="8">
        <v>12913</v>
      </c>
      <c r="L7" s="8">
        <v>2970</v>
      </c>
      <c r="M7" s="8">
        <v>2562</v>
      </c>
      <c r="N7" s="10">
        <v>131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29209</v>
      </c>
      <c r="D8" s="14">
        <v>6718</v>
      </c>
      <c r="E8" s="9">
        <f t="shared" si="0"/>
        <v>5888</v>
      </c>
      <c r="F8" s="9">
        <f t="shared" si="0"/>
        <v>2805</v>
      </c>
      <c r="G8" s="14">
        <v>13674</v>
      </c>
      <c r="H8" s="14">
        <v>3145</v>
      </c>
      <c r="I8" s="14">
        <v>2419</v>
      </c>
      <c r="J8" s="14">
        <v>1122</v>
      </c>
      <c r="K8" s="14">
        <v>15535</v>
      </c>
      <c r="L8" s="14">
        <v>3573</v>
      </c>
      <c r="M8" s="14">
        <v>3469</v>
      </c>
      <c r="N8" s="15">
        <v>1683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21353</v>
      </c>
      <c r="D9" s="19">
        <v>4911</v>
      </c>
      <c r="E9" s="9">
        <f t="shared" si="0"/>
        <v>4385</v>
      </c>
      <c r="F9" s="9">
        <f t="shared" si="0"/>
        <v>3029</v>
      </c>
      <c r="G9" s="19">
        <v>8687</v>
      </c>
      <c r="H9" s="19">
        <v>1998</v>
      </c>
      <c r="I9" s="19">
        <v>1262</v>
      </c>
      <c r="J9" s="19">
        <v>890</v>
      </c>
      <c r="K9" s="19">
        <v>12666</v>
      </c>
      <c r="L9" s="19">
        <v>2913</v>
      </c>
      <c r="M9" s="19">
        <v>3123</v>
      </c>
      <c r="N9" s="20">
        <v>2139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74814</v>
      </c>
      <c r="D10" s="23">
        <f t="shared" si="1"/>
        <v>17207</v>
      </c>
      <c r="E10" s="23">
        <f t="shared" si="1"/>
        <v>15025</v>
      </c>
      <c r="F10" s="23">
        <f t="shared" si="1"/>
        <v>6096</v>
      </c>
      <c r="G10" s="23">
        <f t="shared" si="1"/>
        <v>33700</v>
      </c>
      <c r="H10" s="23">
        <f t="shared" si="1"/>
        <v>7751</v>
      </c>
      <c r="I10" s="23">
        <f t="shared" si="1"/>
        <v>5871</v>
      </c>
      <c r="J10" s="23">
        <f t="shared" si="1"/>
        <v>2143</v>
      </c>
      <c r="K10" s="23">
        <f t="shared" si="1"/>
        <v>41114</v>
      </c>
      <c r="L10" s="23">
        <f t="shared" si="1"/>
        <v>9456</v>
      </c>
      <c r="M10" s="24">
        <f t="shared" si="1"/>
        <v>9154</v>
      </c>
      <c r="N10" s="25">
        <f t="shared" si="1"/>
        <v>3953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0.22999705937391399</v>
      </c>
      <c r="E12" s="33">
        <f>E10/D10</f>
        <v>0.87319114313942003</v>
      </c>
      <c r="F12" s="33">
        <f>F10/E10</f>
        <v>0.40572379367720468</v>
      </c>
      <c r="G12" s="33"/>
      <c r="H12" s="33">
        <f>H10/G10</f>
        <v>0.23</v>
      </c>
      <c r="I12" s="33"/>
      <c r="J12" s="33"/>
      <c r="K12" s="33"/>
      <c r="L12" s="33">
        <f>L10/K10</f>
        <v>0.22999464902466313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>
    <tabColor rgb="FF00B050"/>
  </sheetPr>
  <dimension ref="A1:AP16"/>
  <sheetViews>
    <sheetView workbookViewId="0">
      <selection activeCell="K23" sqref="K23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710937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6488</v>
      </c>
      <c r="D7" s="8">
        <v>4514</v>
      </c>
      <c r="E7" s="9">
        <f t="shared" ref="E7:F9" si="0">SUM(I7+M7)</f>
        <v>3797</v>
      </c>
      <c r="F7" s="9">
        <f t="shared" si="0"/>
        <v>1012</v>
      </c>
      <c r="G7" s="8">
        <v>3005</v>
      </c>
      <c r="H7" s="8">
        <v>1975</v>
      </c>
      <c r="I7" s="8">
        <v>1740</v>
      </c>
      <c r="J7" s="8">
        <v>529</v>
      </c>
      <c r="K7" s="8">
        <v>3483</v>
      </c>
      <c r="L7" s="8">
        <v>2539</v>
      </c>
      <c r="M7" s="8">
        <v>2057</v>
      </c>
      <c r="N7" s="10">
        <v>483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8299</v>
      </c>
      <c r="D8" s="14">
        <v>5624</v>
      </c>
      <c r="E8" s="9">
        <f t="shared" si="0"/>
        <v>4541</v>
      </c>
      <c r="F8" s="9">
        <f t="shared" si="0"/>
        <v>1581</v>
      </c>
      <c r="G8" s="14">
        <v>3589</v>
      </c>
      <c r="H8" s="14">
        <v>2259</v>
      </c>
      <c r="I8" s="14">
        <v>1729</v>
      </c>
      <c r="J8" s="14">
        <v>578</v>
      </c>
      <c r="K8" s="14">
        <v>4710</v>
      </c>
      <c r="L8" s="14">
        <v>3365</v>
      </c>
      <c r="M8" s="14">
        <v>2812</v>
      </c>
      <c r="N8" s="15">
        <v>1003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4919</v>
      </c>
      <c r="D9" s="19">
        <v>3389</v>
      </c>
      <c r="E9" s="9">
        <f t="shared" si="0"/>
        <v>3065</v>
      </c>
      <c r="F9" s="9">
        <f t="shared" si="0"/>
        <v>1301</v>
      </c>
      <c r="G9" s="19">
        <v>1550</v>
      </c>
      <c r="H9" s="19">
        <v>1050</v>
      </c>
      <c r="I9" s="19">
        <v>928</v>
      </c>
      <c r="J9" s="19">
        <v>359</v>
      </c>
      <c r="K9" s="19">
        <v>3369</v>
      </c>
      <c r="L9" s="19">
        <v>2339</v>
      </c>
      <c r="M9" s="19">
        <v>2137</v>
      </c>
      <c r="N9" s="20">
        <v>942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19706</v>
      </c>
      <c r="D10" s="23">
        <f t="shared" si="1"/>
        <v>13527</v>
      </c>
      <c r="E10" s="23">
        <f t="shared" si="1"/>
        <v>11403</v>
      </c>
      <c r="F10" s="23">
        <f t="shared" si="1"/>
        <v>3894</v>
      </c>
      <c r="G10" s="23">
        <f t="shared" si="1"/>
        <v>8144</v>
      </c>
      <c r="H10" s="23">
        <f t="shared" si="1"/>
        <v>5284</v>
      </c>
      <c r="I10" s="23">
        <f t="shared" si="1"/>
        <v>4397</v>
      </c>
      <c r="J10" s="23">
        <f t="shared" si="1"/>
        <v>1466</v>
      </c>
      <c r="K10" s="23">
        <f t="shared" si="1"/>
        <v>11562</v>
      </c>
      <c r="L10" s="23">
        <f t="shared" si="1"/>
        <v>8243</v>
      </c>
      <c r="M10" s="24">
        <f t="shared" si="1"/>
        <v>7006</v>
      </c>
      <c r="N10" s="25">
        <f t="shared" si="1"/>
        <v>2428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0.68644067796610164</v>
      </c>
      <c r="E12" s="33">
        <f>E10/D10</f>
        <v>0.84298070525615432</v>
      </c>
      <c r="F12" s="33">
        <f>F10/E10</f>
        <v>0.34148908182057353</v>
      </c>
      <c r="G12" s="33"/>
      <c r="H12" s="33">
        <f>H10/G10</f>
        <v>0.6488212180746562</v>
      </c>
      <c r="I12" s="33"/>
      <c r="J12" s="33"/>
      <c r="K12" s="33"/>
      <c r="L12" s="33">
        <f>L10/K10</f>
        <v>0.71293893790001728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>
    <tabColor rgb="FF00B050"/>
  </sheetPr>
  <dimension ref="A1:AP16"/>
  <sheetViews>
    <sheetView topLeftCell="A2" workbookViewId="0">
      <selection activeCell="H24" sqref="H24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4221</v>
      </c>
      <c r="D7" s="8">
        <v>836</v>
      </c>
      <c r="E7" s="9">
        <f t="shared" ref="E7:F9" si="0">SUM(I7+M7)</f>
        <v>868</v>
      </c>
      <c r="F7" s="9">
        <f t="shared" si="0"/>
        <v>64</v>
      </c>
      <c r="G7" s="8">
        <v>2434</v>
      </c>
      <c r="H7" s="8">
        <v>488</v>
      </c>
      <c r="I7" s="8">
        <v>477</v>
      </c>
      <c r="J7" s="8">
        <v>44</v>
      </c>
      <c r="K7" s="8">
        <v>1787</v>
      </c>
      <c r="L7" s="8">
        <v>348</v>
      </c>
      <c r="M7" s="8">
        <v>391</v>
      </c>
      <c r="N7" s="10">
        <v>20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5414</v>
      </c>
      <c r="D8" s="14">
        <v>1108</v>
      </c>
      <c r="E8" s="9">
        <f t="shared" si="0"/>
        <v>910</v>
      </c>
      <c r="F8" s="9">
        <f t="shared" si="0"/>
        <v>648</v>
      </c>
      <c r="G8" s="14">
        <v>2902</v>
      </c>
      <c r="H8" s="14">
        <v>570</v>
      </c>
      <c r="I8" s="14">
        <v>442</v>
      </c>
      <c r="J8" s="14">
        <v>306</v>
      </c>
      <c r="K8" s="14">
        <v>2512</v>
      </c>
      <c r="L8" s="14">
        <v>538</v>
      </c>
      <c r="M8" s="14">
        <v>468</v>
      </c>
      <c r="N8" s="15">
        <v>342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4309</v>
      </c>
      <c r="D9" s="19">
        <v>856</v>
      </c>
      <c r="E9" s="9">
        <f t="shared" si="0"/>
        <v>566</v>
      </c>
      <c r="F9" s="9">
        <f t="shared" si="0"/>
        <v>547</v>
      </c>
      <c r="G9" s="19">
        <v>2006</v>
      </c>
      <c r="H9" s="19">
        <v>415</v>
      </c>
      <c r="I9" s="19">
        <v>228</v>
      </c>
      <c r="J9" s="19">
        <v>221</v>
      </c>
      <c r="K9" s="19">
        <v>2302</v>
      </c>
      <c r="L9" s="19">
        <v>441</v>
      </c>
      <c r="M9" s="19">
        <v>338</v>
      </c>
      <c r="N9" s="20">
        <v>326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13944</v>
      </c>
      <c r="D10" s="23">
        <f t="shared" si="1"/>
        <v>2800</v>
      </c>
      <c r="E10" s="23">
        <f t="shared" si="1"/>
        <v>2344</v>
      </c>
      <c r="F10" s="23">
        <f t="shared" si="1"/>
        <v>1259</v>
      </c>
      <c r="G10" s="23">
        <f t="shared" si="1"/>
        <v>7342</v>
      </c>
      <c r="H10" s="23">
        <f t="shared" si="1"/>
        <v>1473</v>
      </c>
      <c r="I10" s="23">
        <f t="shared" si="1"/>
        <v>1147</v>
      </c>
      <c r="J10" s="23">
        <f t="shared" si="1"/>
        <v>571</v>
      </c>
      <c r="K10" s="23">
        <f t="shared" si="1"/>
        <v>6601</v>
      </c>
      <c r="L10" s="23">
        <f t="shared" si="1"/>
        <v>1327</v>
      </c>
      <c r="M10" s="24">
        <f t="shared" si="1"/>
        <v>1197</v>
      </c>
      <c r="N10" s="25">
        <f t="shared" si="1"/>
        <v>688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0.20080321285140562</v>
      </c>
      <c r="E12" s="33">
        <f>E10/D10</f>
        <v>0.83714285714285719</v>
      </c>
      <c r="F12" s="33">
        <f>F10/E10</f>
        <v>0.53711604095563137</v>
      </c>
      <c r="G12" s="33"/>
      <c r="H12" s="33">
        <f>H10/G10</f>
        <v>0.20062653228003269</v>
      </c>
      <c r="I12" s="33"/>
      <c r="J12" s="33"/>
      <c r="K12" s="33"/>
      <c r="L12" s="33">
        <f>L10/K10</f>
        <v>0.20103014694743221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>
    <tabColor rgb="FF00B050"/>
  </sheetPr>
  <dimension ref="A1:AP16"/>
  <sheetViews>
    <sheetView workbookViewId="0">
      <selection activeCell="J23" sqref="J22:J23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11584</v>
      </c>
      <c r="D7" s="8">
        <v>3024</v>
      </c>
      <c r="E7" s="9">
        <f t="shared" ref="E7:F9" si="0">SUM(I7+M7)</f>
        <v>2604</v>
      </c>
      <c r="F7" s="9">
        <f t="shared" si="0"/>
        <v>17</v>
      </c>
      <c r="G7" s="8">
        <v>2226</v>
      </c>
      <c r="H7" s="8">
        <v>1428</v>
      </c>
      <c r="I7" s="8">
        <v>1161</v>
      </c>
      <c r="J7" s="8">
        <v>5</v>
      </c>
      <c r="K7" s="8">
        <v>2642</v>
      </c>
      <c r="L7" s="8">
        <v>1596</v>
      </c>
      <c r="M7" s="8">
        <v>1443</v>
      </c>
      <c r="N7" s="10">
        <v>12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16994</v>
      </c>
      <c r="D8" s="14">
        <v>4325</v>
      </c>
      <c r="E8" s="9">
        <f t="shared" si="0"/>
        <v>3100</v>
      </c>
      <c r="F8" s="9">
        <f t="shared" si="0"/>
        <v>398</v>
      </c>
      <c r="G8" s="14">
        <v>2546</v>
      </c>
      <c r="H8" s="14">
        <v>1794</v>
      </c>
      <c r="I8" s="14">
        <v>1209</v>
      </c>
      <c r="J8" s="14">
        <v>135</v>
      </c>
      <c r="K8" s="14">
        <v>3558</v>
      </c>
      <c r="L8" s="14">
        <v>2531</v>
      </c>
      <c r="M8" s="14">
        <v>1891</v>
      </c>
      <c r="N8" s="15">
        <v>263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9495</v>
      </c>
      <c r="D9" s="19">
        <v>1406</v>
      </c>
      <c r="E9" s="9">
        <f t="shared" si="0"/>
        <v>1643</v>
      </c>
      <c r="F9" s="9">
        <f t="shared" si="0"/>
        <v>643</v>
      </c>
      <c r="G9" s="19">
        <v>1156</v>
      </c>
      <c r="H9" s="19">
        <v>649</v>
      </c>
      <c r="I9" s="19">
        <v>496</v>
      </c>
      <c r="J9" s="19">
        <v>255</v>
      </c>
      <c r="K9" s="19">
        <v>2320</v>
      </c>
      <c r="L9" s="19">
        <v>757</v>
      </c>
      <c r="M9" s="19">
        <v>1147</v>
      </c>
      <c r="N9" s="20">
        <v>388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38073</v>
      </c>
      <c r="D10" s="23">
        <f t="shared" si="1"/>
        <v>8755</v>
      </c>
      <c r="E10" s="23">
        <f t="shared" si="1"/>
        <v>7347</v>
      </c>
      <c r="F10" s="23">
        <f t="shared" si="1"/>
        <v>1058</v>
      </c>
      <c r="G10" s="23">
        <f t="shared" si="1"/>
        <v>5928</v>
      </c>
      <c r="H10" s="23">
        <f t="shared" si="1"/>
        <v>3871</v>
      </c>
      <c r="I10" s="23">
        <f t="shared" si="1"/>
        <v>2866</v>
      </c>
      <c r="J10" s="23">
        <f t="shared" si="1"/>
        <v>395</v>
      </c>
      <c r="K10" s="23">
        <f t="shared" si="1"/>
        <v>8520</v>
      </c>
      <c r="L10" s="23">
        <f t="shared" si="1"/>
        <v>4884</v>
      </c>
      <c r="M10" s="24">
        <f t="shared" si="1"/>
        <v>4481</v>
      </c>
      <c r="N10" s="25">
        <f t="shared" si="1"/>
        <v>663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0.22995298505502587</v>
      </c>
      <c r="E12" s="33">
        <f>E10/D10</f>
        <v>0.83917761279268988</v>
      </c>
      <c r="F12" s="33">
        <f>F10/E10</f>
        <v>0.14400435551925955</v>
      </c>
      <c r="G12" s="33"/>
      <c r="H12" s="33">
        <f>H10/G10</f>
        <v>0.65300269905533059</v>
      </c>
      <c r="I12" s="33"/>
      <c r="J12" s="33"/>
      <c r="K12" s="33"/>
      <c r="L12" s="33">
        <f>L10/K10</f>
        <v>0.57323943661971832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>
    <tabColor rgb="FF00B050"/>
  </sheetPr>
  <dimension ref="A1:AP16"/>
  <sheetViews>
    <sheetView workbookViewId="0">
      <selection activeCell="I19" sqref="I19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7902</v>
      </c>
      <c r="D7" s="8">
        <v>879</v>
      </c>
      <c r="E7" s="9">
        <f t="shared" ref="E7:F9" si="0">SUM(I7+M7)</f>
        <v>1295</v>
      </c>
      <c r="F7" s="9">
        <f t="shared" si="0"/>
        <v>111</v>
      </c>
      <c r="G7" s="8">
        <v>5271</v>
      </c>
      <c r="H7" s="8">
        <v>401</v>
      </c>
      <c r="I7" s="8">
        <v>700</v>
      </c>
      <c r="J7" s="8">
        <v>58</v>
      </c>
      <c r="K7" s="8">
        <v>3856</v>
      </c>
      <c r="L7" s="8">
        <v>478</v>
      </c>
      <c r="M7" s="8">
        <v>595</v>
      </c>
      <c r="N7" s="10">
        <v>53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9578</v>
      </c>
      <c r="D8" s="14">
        <v>1743</v>
      </c>
      <c r="E8" s="9">
        <f t="shared" si="0"/>
        <v>1555</v>
      </c>
      <c r="F8" s="9">
        <f t="shared" si="0"/>
        <v>179</v>
      </c>
      <c r="G8" s="14">
        <v>3333</v>
      </c>
      <c r="H8" s="14">
        <v>859</v>
      </c>
      <c r="I8" s="14">
        <v>815</v>
      </c>
      <c r="J8" s="14">
        <v>106</v>
      </c>
      <c r="K8" s="14">
        <v>4124</v>
      </c>
      <c r="L8" s="14">
        <v>884</v>
      </c>
      <c r="M8" s="14">
        <v>740</v>
      </c>
      <c r="N8" s="15">
        <v>73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6220</v>
      </c>
      <c r="D9" s="19">
        <v>2788</v>
      </c>
      <c r="E9" s="9">
        <f t="shared" si="0"/>
        <v>1620</v>
      </c>
      <c r="F9" s="9">
        <f t="shared" si="0"/>
        <v>214</v>
      </c>
      <c r="G9" s="19">
        <v>3125</v>
      </c>
      <c r="H9" s="19">
        <v>1256</v>
      </c>
      <c r="I9" s="19">
        <v>811</v>
      </c>
      <c r="J9" s="19">
        <v>124</v>
      </c>
      <c r="K9" s="19">
        <v>3734</v>
      </c>
      <c r="L9" s="19">
        <v>1532</v>
      </c>
      <c r="M9" s="19">
        <v>809</v>
      </c>
      <c r="N9" s="20">
        <v>90</v>
      </c>
    </row>
    <row r="10" spans="1:42" s="1" customFormat="1" ht="29.45" customHeight="1" thickBot="1" x14ac:dyDescent="0.3">
      <c r="A10" s="21" t="s">
        <v>18</v>
      </c>
      <c r="B10" s="22">
        <v>4</v>
      </c>
      <c r="C10" s="23">
        <f t="shared" ref="C10:N10" si="1">SUM(C7:C9)</f>
        <v>23700</v>
      </c>
      <c r="D10" s="23">
        <f t="shared" si="1"/>
        <v>5410</v>
      </c>
      <c r="E10" s="23">
        <f t="shared" si="1"/>
        <v>4470</v>
      </c>
      <c r="F10" s="23">
        <f t="shared" si="1"/>
        <v>504</v>
      </c>
      <c r="G10" s="23">
        <f t="shared" si="1"/>
        <v>11729</v>
      </c>
      <c r="H10" s="23">
        <f t="shared" si="1"/>
        <v>2516</v>
      </c>
      <c r="I10" s="23">
        <f t="shared" si="1"/>
        <v>2326</v>
      </c>
      <c r="J10" s="23">
        <f t="shared" si="1"/>
        <v>288</v>
      </c>
      <c r="K10" s="23">
        <f t="shared" si="1"/>
        <v>11714</v>
      </c>
      <c r="L10" s="23">
        <f t="shared" si="1"/>
        <v>2894</v>
      </c>
      <c r="M10" s="24">
        <f t="shared" si="1"/>
        <v>2144</v>
      </c>
      <c r="N10" s="25">
        <f t="shared" si="1"/>
        <v>216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58.9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0.22827004219409283</v>
      </c>
      <c r="E12" s="33">
        <f>E10/D10</f>
        <v>0.82624768946395566</v>
      </c>
      <c r="F12" s="33">
        <f>F10/E10</f>
        <v>0.11275167785234899</v>
      </c>
      <c r="G12" s="33"/>
      <c r="H12" s="33">
        <f>H10/G10</f>
        <v>0.21451104100946372</v>
      </c>
      <c r="I12" s="33"/>
      <c r="J12" s="33"/>
      <c r="K12" s="33"/>
      <c r="L12" s="33">
        <f>L10/K10</f>
        <v>0.24705480621478573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>
    <tabColor rgb="FF00B050"/>
  </sheetPr>
  <dimension ref="A1:AP16"/>
  <sheetViews>
    <sheetView workbookViewId="0">
      <selection activeCell="G20" sqref="G20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6729</v>
      </c>
      <c r="D7" s="8">
        <v>6729</v>
      </c>
      <c r="E7" s="9">
        <f t="shared" ref="E7:F9" si="0">SUM(I7+M7)</f>
        <v>3423</v>
      </c>
      <c r="F7" s="9">
        <f t="shared" si="0"/>
        <v>770</v>
      </c>
      <c r="G7" s="8">
        <v>4258</v>
      </c>
      <c r="H7" s="8">
        <v>4258</v>
      </c>
      <c r="I7" s="8">
        <v>1593</v>
      </c>
      <c r="J7" s="8">
        <v>347</v>
      </c>
      <c r="K7" s="8">
        <v>2471</v>
      </c>
      <c r="L7" s="8">
        <v>2471</v>
      </c>
      <c r="M7" s="8">
        <v>1830</v>
      </c>
      <c r="N7" s="10">
        <v>423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6181</v>
      </c>
      <c r="D8" s="14">
        <v>6181</v>
      </c>
      <c r="E8" s="9">
        <f t="shared" si="0"/>
        <v>6228</v>
      </c>
      <c r="F8" s="9">
        <f t="shared" si="0"/>
        <v>2048</v>
      </c>
      <c r="G8" s="14">
        <v>3964</v>
      </c>
      <c r="H8" s="14">
        <v>3964</v>
      </c>
      <c r="I8" s="14">
        <v>2733</v>
      </c>
      <c r="J8" s="14">
        <v>848</v>
      </c>
      <c r="K8" s="14">
        <v>2217</v>
      </c>
      <c r="L8" s="14">
        <v>2217</v>
      </c>
      <c r="M8" s="14">
        <v>3495</v>
      </c>
      <c r="N8" s="15">
        <v>1200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2619</v>
      </c>
      <c r="D9" s="19">
        <v>2619</v>
      </c>
      <c r="E9" s="9">
        <f t="shared" si="0"/>
        <v>2850</v>
      </c>
      <c r="F9" s="9">
        <f t="shared" si="0"/>
        <v>1076</v>
      </c>
      <c r="G9" s="19">
        <v>1346</v>
      </c>
      <c r="H9" s="19">
        <v>1346</v>
      </c>
      <c r="I9" s="19">
        <v>1288</v>
      </c>
      <c r="J9" s="19">
        <v>502</v>
      </c>
      <c r="K9" s="19">
        <v>1273</v>
      </c>
      <c r="L9" s="19">
        <v>1273</v>
      </c>
      <c r="M9" s="19">
        <v>1562</v>
      </c>
      <c r="N9" s="20">
        <v>574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15529</v>
      </c>
      <c r="D10" s="23">
        <f t="shared" si="1"/>
        <v>15529</v>
      </c>
      <c r="E10" s="23">
        <f t="shared" si="1"/>
        <v>12501</v>
      </c>
      <c r="F10" s="23">
        <f t="shared" si="1"/>
        <v>3894</v>
      </c>
      <c r="G10" s="23">
        <f t="shared" si="1"/>
        <v>9568</v>
      </c>
      <c r="H10" s="23">
        <f t="shared" si="1"/>
        <v>9568</v>
      </c>
      <c r="I10" s="23">
        <f t="shared" si="1"/>
        <v>5614</v>
      </c>
      <c r="J10" s="23">
        <f t="shared" si="1"/>
        <v>1697</v>
      </c>
      <c r="K10" s="23">
        <f t="shared" si="1"/>
        <v>5961</v>
      </c>
      <c r="L10" s="23">
        <f t="shared" si="1"/>
        <v>5961</v>
      </c>
      <c r="M10" s="24">
        <f t="shared" si="1"/>
        <v>6887</v>
      </c>
      <c r="N10" s="25">
        <f t="shared" si="1"/>
        <v>2197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1</v>
      </c>
      <c r="E12" s="33">
        <f>E10/D10</f>
        <v>0.80500998132526236</v>
      </c>
      <c r="F12" s="33">
        <f>F10/E10</f>
        <v>0.31149508039356849</v>
      </c>
      <c r="G12" s="33"/>
      <c r="H12" s="33">
        <f>H10/G10</f>
        <v>1</v>
      </c>
      <c r="I12" s="33"/>
      <c r="J12" s="33"/>
      <c r="K12" s="33"/>
      <c r="L12" s="33">
        <f>L10/K10</f>
        <v>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>
    <tabColor rgb="FF00B050"/>
  </sheetPr>
  <dimension ref="A1:AP16"/>
  <sheetViews>
    <sheetView workbookViewId="0">
      <selection activeCell="J23" sqref="J23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2829</v>
      </c>
      <c r="D7" s="8">
        <v>647</v>
      </c>
      <c r="E7" s="9">
        <f t="shared" ref="E7:F9" si="0">SUM(I7+M7)</f>
        <v>347</v>
      </c>
      <c r="F7" s="9">
        <f t="shared" si="0"/>
        <v>3</v>
      </c>
      <c r="G7" s="8">
        <v>1574</v>
      </c>
      <c r="H7" s="8">
        <v>357</v>
      </c>
      <c r="I7" s="8">
        <v>220</v>
      </c>
      <c r="J7" s="8">
        <v>2</v>
      </c>
      <c r="K7" s="8">
        <v>1255</v>
      </c>
      <c r="L7" s="8">
        <v>290</v>
      </c>
      <c r="M7" s="8">
        <v>127</v>
      </c>
      <c r="N7" s="10">
        <v>1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5353</v>
      </c>
      <c r="D8" s="14">
        <v>1233</v>
      </c>
      <c r="E8" s="9">
        <f t="shared" si="0"/>
        <v>722</v>
      </c>
      <c r="F8" s="9">
        <f t="shared" si="0"/>
        <v>19</v>
      </c>
      <c r="G8" s="14">
        <v>2700</v>
      </c>
      <c r="H8" s="14">
        <v>622</v>
      </c>
      <c r="I8" s="14">
        <v>375</v>
      </c>
      <c r="J8" s="14">
        <v>7</v>
      </c>
      <c r="K8" s="14">
        <v>2653</v>
      </c>
      <c r="L8" s="14">
        <v>611</v>
      </c>
      <c r="M8" s="14">
        <v>347</v>
      </c>
      <c r="N8" s="15">
        <v>12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2640</v>
      </c>
      <c r="D9" s="19">
        <v>609</v>
      </c>
      <c r="E9" s="9">
        <f t="shared" si="0"/>
        <v>538</v>
      </c>
      <c r="F9" s="9">
        <f t="shared" si="0"/>
        <v>19</v>
      </c>
      <c r="G9" s="19">
        <v>661</v>
      </c>
      <c r="H9" s="19">
        <v>154</v>
      </c>
      <c r="I9" s="19">
        <v>168</v>
      </c>
      <c r="J9" s="19">
        <v>7</v>
      </c>
      <c r="K9" s="19">
        <v>1979</v>
      </c>
      <c r="L9" s="19">
        <v>455</v>
      </c>
      <c r="M9" s="19">
        <v>370</v>
      </c>
      <c r="N9" s="20">
        <v>12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10822</v>
      </c>
      <c r="D10" s="23">
        <f t="shared" si="1"/>
        <v>2489</v>
      </c>
      <c r="E10" s="23">
        <f t="shared" si="1"/>
        <v>1607</v>
      </c>
      <c r="F10" s="23">
        <f t="shared" si="1"/>
        <v>41</v>
      </c>
      <c r="G10" s="23">
        <f t="shared" si="1"/>
        <v>4935</v>
      </c>
      <c r="H10" s="23">
        <f t="shared" si="1"/>
        <v>1133</v>
      </c>
      <c r="I10" s="23">
        <f t="shared" si="1"/>
        <v>763</v>
      </c>
      <c r="J10" s="23">
        <f t="shared" si="1"/>
        <v>16</v>
      </c>
      <c r="K10" s="23">
        <f t="shared" si="1"/>
        <v>5887</v>
      </c>
      <c r="L10" s="23">
        <f t="shared" si="1"/>
        <v>1356</v>
      </c>
      <c r="M10" s="24">
        <f t="shared" si="1"/>
        <v>844</v>
      </c>
      <c r="N10" s="25">
        <f t="shared" si="1"/>
        <v>25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0.22999445573831084</v>
      </c>
      <c r="E12" s="33">
        <f>E10/D10</f>
        <v>0.64564081960626762</v>
      </c>
      <c r="F12" s="33">
        <f>F10/E10</f>
        <v>2.5513378967019291E-2</v>
      </c>
      <c r="G12" s="33"/>
      <c r="H12" s="33">
        <f>H10/G10</f>
        <v>0.22958459979736576</v>
      </c>
      <c r="I12" s="33"/>
      <c r="J12" s="33"/>
      <c r="K12" s="33"/>
      <c r="L12" s="33">
        <f>L10/K10</f>
        <v>0.23033803295396638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>
    <tabColor rgb="FF00B050"/>
  </sheetPr>
  <dimension ref="A1:AP16"/>
  <sheetViews>
    <sheetView workbookViewId="0">
      <selection activeCell="J20" sqref="J20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290</v>
      </c>
      <c r="D7" s="8">
        <v>69</v>
      </c>
      <c r="E7" s="9">
        <f t="shared" ref="E7:F9" si="0">SUM(I7+M7)</f>
        <v>41</v>
      </c>
      <c r="F7" s="9">
        <f t="shared" si="0"/>
        <v>0</v>
      </c>
      <c r="G7" s="8">
        <v>104</v>
      </c>
      <c r="H7" s="8">
        <v>22</v>
      </c>
      <c r="I7" s="8">
        <v>20</v>
      </c>
      <c r="J7" s="8">
        <v>0</v>
      </c>
      <c r="K7" s="8">
        <v>186</v>
      </c>
      <c r="L7" s="8">
        <v>47</v>
      </c>
      <c r="M7" s="8">
        <v>21</v>
      </c>
      <c r="N7" s="10">
        <v>0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1060</v>
      </c>
      <c r="D8" s="14">
        <v>291</v>
      </c>
      <c r="E8" s="9">
        <f t="shared" si="0"/>
        <v>193</v>
      </c>
      <c r="F8" s="9">
        <f t="shared" si="0"/>
        <v>21</v>
      </c>
      <c r="G8" s="14">
        <v>488</v>
      </c>
      <c r="H8" s="14">
        <v>133</v>
      </c>
      <c r="I8" s="14">
        <v>90</v>
      </c>
      <c r="J8" s="14">
        <v>9</v>
      </c>
      <c r="K8" s="14">
        <v>572</v>
      </c>
      <c r="L8" s="14">
        <v>158</v>
      </c>
      <c r="M8" s="14">
        <v>103</v>
      </c>
      <c r="N8" s="15">
        <v>12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811</v>
      </c>
      <c r="D9" s="19">
        <v>167</v>
      </c>
      <c r="E9" s="9">
        <f t="shared" si="0"/>
        <v>189</v>
      </c>
      <c r="F9" s="9">
        <f t="shared" si="0"/>
        <v>12</v>
      </c>
      <c r="G9" s="19">
        <v>382</v>
      </c>
      <c r="H9" s="19">
        <v>69</v>
      </c>
      <c r="I9" s="19">
        <v>87</v>
      </c>
      <c r="J9" s="19">
        <v>2</v>
      </c>
      <c r="K9" s="19">
        <v>429</v>
      </c>
      <c r="L9" s="19">
        <v>98</v>
      </c>
      <c r="M9" s="19">
        <v>102</v>
      </c>
      <c r="N9" s="20">
        <v>10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2161</v>
      </c>
      <c r="D10" s="23">
        <f t="shared" si="1"/>
        <v>527</v>
      </c>
      <c r="E10" s="23">
        <f t="shared" si="1"/>
        <v>423</v>
      </c>
      <c r="F10" s="23">
        <f t="shared" si="1"/>
        <v>33</v>
      </c>
      <c r="G10" s="23">
        <f t="shared" si="1"/>
        <v>974</v>
      </c>
      <c r="H10" s="23">
        <f t="shared" si="1"/>
        <v>224</v>
      </c>
      <c r="I10" s="23">
        <f t="shared" si="1"/>
        <v>197</v>
      </c>
      <c r="J10" s="23">
        <f t="shared" si="1"/>
        <v>11</v>
      </c>
      <c r="K10" s="23">
        <f t="shared" si="1"/>
        <v>1187</v>
      </c>
      <c r="L10" s="23">
        <f t="shared" si="1"/>
        <v>303</v>
      </c>
      <c r="M10" s="24">
        <f t="shared" si="1"/>
        <v>226</v>
      </c>
      <c r="N10" s="25">
        <f t="shared" si="1"/>
        <v>22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0.24386857936140677</v>
      </c>
      <c r="E12" s="33">
        <f>E10/D10</f>
        <v>0.80265654648956353</v>
      </c>
      <c r="F12" s="33">
        <f>F10/E10</f>
        <v>7.8014184397163122E-2</v>
      </c>
      <c r="G12" s="33"/>
      <c r="H12" s="33">
        <f>H10/G10</f>
        <v>0.2299794661190965</v>
      </c>
      <c r="I12" s="33"/>
      <c r="J12" s="33"/>
      <c r="K12" s="33"/>
      <c r="L12" s="33">
        <f>L10/K10</f>
        <v>0.25526537489469248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>
    <tabColor rgb="FF00B050"/>
  </sheetPr>
  <dimension ref="A1:AP16"/>
  <sheetViews>
    <sheetView workbookViewId="0">
      <selection activeCell="K24" sqref="K24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283</v>
      </c>
      <c r="D7" s="8">
        <v>190</v>
      </c>
      <c r="E7" s="9">
        <f t="shared" ref="E7:F9" si="0">SUM(I7+M7)</f>
        <v>42</v>
      </c>
      <c r="F7" s="9">
        <f t="shared" si="0"/>
        <v>12.6</v>
      </c>
      <c r="G7" s="8">
        <v>154</v>
      </c>
      <c r="H7" s="8">
        <v>112</v>
      </c>
      <c r="I7" s="8">
        <v>9</v>
      </c>
      <c r="J7" s="8">
        <v>2.6999999999999997</v>
      </c>
      <c r="K7" s="8">
        <v>129</v>
      </c>
      <c r="L7" s="8">
        <v>78</v>
      </c>
      <c r="M7" s="8">
        <v>33</v>
      </c>
      <c r="N7" s="10">
        <v>9.9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1347</v>
      </c>
      <c r="D8" s="14">
        <v>1102</v>
      </c>
      <c r="E8" s="9">
        <f t="shared" si="0"/>
        <v>500</v>
      </c>
      <c r="F8" s="9">
        <f t="shared" si="0"/>
        <v>150</v>
      </c>
      <c r="G8" s="14">
        <v>1002</v>
      </c>
      <c r="H8" s="14">
        <v>791</v>
      </c>
      <c r="I8" s="14">
        <v>266</v>
      </c>
      <c r="J8" s="14">
        <v>79.8</v>
      </c>
      <c r="K8" s="14">
        <v>345</v>
      </c>
      <c r="L8" s="14">
        <v>311</v>
      </c>
      <c r="M8" s="14">
        <v>234</v>
      </c>
      <c r="N8" s="15">
        <v>70.2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1456</v>
      </c>
      <c r="D9" s="19">
        <v>1240</v>
      </c>
      <c r="E9" s="9">
        <f t="shared" si="0"/>
        <v>710</v>
      </c>
      <c r="F9" s="9">
        <f t="shared" si="0"/>
        <v>213</v>
      </c>
      <c r="G9" s="19">
        <v>1024</v>
      </c>
      <c r="H9" s="19">
        <v>849</v>
      </c>
      <c r="I9" s="19">
        <v>498</v>
      </c>
      <c r="J9" s="19">
        <v>149.4</v>
      </c>
      <c r="K9" s="19">
        <v>432</v>
      </c>
      <c r="L9" s="19">
        <v>391</v>
      </c>
      <c r="M9" s="19">
        <v>212</v>
      </c>
      <c r="N9" s="20">
        <v>63.599999999999994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3086</v>
      </c>
      <c r="D10" s="23">
        <f t="shared" si="1"/>
        <v>2532</v>
      </c>
      <c r="E10" s="23">
        <f t="shared" si="1"/>
        <v>1252</v>
      </c>
      <c r="F10" s="23">
        <f t="shared" si="1"/>
        <v>375.6</v>
      </c>
      <c r="G10" s="23">
        <f t="shared" si="1"/>
        <v>2180</v>
      </c>
      <c r="H10" s="23">
        <f t="shared" si="1"/>
        <v>1752</v>
      </c>
      <c r="I10" s="23">
        <f t="shared" si="1"/>
        <v>773</v>
      </c>
      <c r="J10" s="23">
        <f t="shared" si="1"/>
        <v>231.9</v>
      </c>
      <c r="K10" s="23">
        <f t="shared" si="1"/>
        <v>906</v>
      </c>
      <c r="L10" s="23">
        <f t="shared" si="1"/>
        <v>780</v>
      </c>
      <c r="M10" s="24">
        <f t="shared" si="1"/>
        <v>479</v>
      </c>
      <c r="N10" s="25">
        <f t="shared" si="1"/>
        <v>143.69999999999999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0.82047958522359044</v>
      </c>
      <c r="E12" s="33">
        <f>E10/D10</f>
        <v>0.49447077409162715</v>
      </c>
      <c r="F12" s="33">
        <f>F10/E10</f>
        <v>0.30000000000000004</v>
      </c>
      <c r="G12" s="33"/>
      <c r="H12" s="33">
        <f>H10/G10</f>
        <v>0.80366972477064225</v>
      </c>
      <c r="I12" s="33"/>
      <c r="J12" s="33"/>
      <c r="K12" s="33"/>
      <c r="L12" s="33">
        <f>L10/K10</f>
        <v>0.86092715231788075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00B050"/>
  </sheetPr>
  <dimension ref="A1:AP16"/>
  <sheetViews>
    <sheetView workbookViewId="0">
      <selection activeCell="I19" sqref="I19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9978</v>
      </c>
      <c r="D7" s="8">
        <v>2341</v>
      </c>
      <c r="E7" s="9">
        <f t="shared" ref="E7:F9" si="0">SUM(I7+M7)</f>
        <v>1928</v>
      </c>
      <c r="F7" s="9">
        <f t="shared" si="0"/>
        <v>689</v>
      </c>
      <c r="G7" s="8">
        <v>4873</v>
      </c>
      <c r="H7" s="8">
        <v>1174</v>
      </c>
      <c r="I7" s="8">
        <v>965</v>
      </c>
      <c r="J7" s="8">
        <v>324</v>
      </c>
      <c r="K7" s="8">
        <v>5105</v>
      </c>
      <c r="L7" s="8">
        <v>1167</v>
      </c>
      <c r="M7" s="8">
        <v>963</v>
      </c>
      <c r="N7" s="10">
        <v>365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9957</v>
      </c>
      <c r="D8" s="14">
        <v>2398</v>
      </c>
      <c r="E8" s="9">
        <f t="shared" si="0"/>
        <v>1753</v>
      </c>
      <c r="F8" s="9">
        <f t="shared" si="0"/>
        <v>609</v>
      </c>
      <c r="G8" s="14">
        <v>4382</v>
      </c>
      <c r="H8" s="14">
        <v>1116</v>
      </c>
      <c r="I8" s="14">
        <v>926</v>
      </c>
      <c r="J8" s="14">
        <v>311</v>
      </c>
      <c r="K8" s="14">
        <v>5575</v>
      </c>
      <c r="L8" s="14">
        <v>1282</v>
      </c>
      <c r="M8" s="14">
        <v>827</v>
      </c>
      <c r="N8" s="15">
        <v>298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2546</v>
      </c>
      <c r="D9" s="19">
        <v>432</v>
      </c>
      <c r="E9" s="9">
        <f t="shared" si="0"/>
        <v>321</v>
      </c>
      <c r="F9" s="9">
        <f t="shared" si="0"/>
        <v>191</v>
      </c>
      <c r="G9" s="19">
        <v>1228</v>
      </c>
      <c r="H9" s="19">
        <v>214</v>
      </c>
      <c r="I9" s="19">
        <v>159</v>
      </c>
      <c r="J9" s="19">
        <v>94</v>
      </c>
      <c r="K9" s="19">
        <v>1318</v>
      </c>
      <c r="L9" s="19">
        <v>218</v>
      </c>
      <c r="M9" s="19">
        <v>162</v>
      </c>
      <c r="N9" s="20">
        <v>97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22481</v>
      </c>
      <c r="D10" s="23">
        <f t="shared" si="1"/>
        <v>5171</v>
      </c>
      <c r="E10" s="23">
        <f t="shared" si="1"/>
        <v>4002</v>
      </c>
      <c r="F10" s="23">
        <f t="shared" si="1"/>
        <v>1489</v>
      </c>
      <c r="G10" s="23">
        <f t="shared" si="1"/>
        <v>10483</v>
      </c>
      <c r="H10" s="23">
        <f t="shared" si="1"/>
        <v>2504</v>
      </c>
      <c r="I10" s="23">
        <f t="shared" si="1"/>
        <v>2050</v>
      </c>
      <c r="J10" s="23">
        <f t="shared" si="1"/>
        <v>729</v>
      </c>
      <c r="K10" s="23">
        <f t="shared" si="1"/>
        <v>11998</v>
      </c>
      <c r="L10" s="23">
        <f t="shared" si="1"/>
        <v>2667</v>
      </c>
      <c r="M10" s="24">
        <f t="shared" si="1"/>
        <v>1952</v>
      </c>
      <c r="N10" s="25">
        <f t="shared" si="1"/>
        <v>760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0.23001645834260043</v>
      </c>
      <c r="E12" s="33">
        <f>E10/D10</f>
        <v>0.77393154128795205</v>
      </c>
      <c r="F12" s="33">
        <f>F10/E10</f>
        <v>0.37206396801599201</v>
      </c>
      <c r="G12" s="33"/>
      <c r="H12" s="33">
        <f>H10/G10</f>
        <v>0.23886292091958408</v>
      </c>
      <c r="I12" s="33"/>
      <c r="J12" s="33"/>
      <c r="K12" s="33"/>
      <c r="L12" s="33">
        <f>L10/K10</f>
        <v>0.22228704784130687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>
    <tabColor rgb="FF00B050"/>
  </sheetPr>
  <dimension ref="A1:AP16"/>
  <sheetViews>
    <sheetView workbookViewId="0">
      <selection activeCell="L17" sqref="L17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/>
      <c r="D7" s="8">
        <v>74</v>
      </c>
      <c r="E7" s="9">
        <f t="shared" ref="E7:F9" si="0">SUM(I7+M7)</f>
        <v>0</v>
      </c>
      <c r="F7" s="9">
        <f t="shared" si="0"/>
        <v>0</v>
      </c>
      <c r="G7" s="8"/>
      <c r="H7" s="8">
        <v>22</v>
      </c>
      <c r="I7" s="8"/>
      <c r="J7" s="8"/>
      <c r="K7" s="8"/>
      <c r="L7" s="8">
        <v>52</v>
      </c>
      <c r="M7" s="8"/>
      <c r="N7" s="10"/>
    </row>
    <row r="8" spans="1:42" s="1" customFormat="1" ht="23.25" customHeight="1" thickBot="1" x14ac:dyDescent="0.3">
      <c r="A8" s="11" t="s">
        <v>16</v>
      </c>
      <c r="B8" s="12">
        <v>2</v>
      </c>
      <c r="C8" s="13"/>
      <c r="D8" s="14">
        <v>458</v>
      </c>
      <c r="E8" s="9">
        <f t="shared" si="0"/>
        <v>0</v>
      </c>
      <c r="F8" s="9">
        <f t="shared" si="0"/>
        <v>0</v>
      </c>
      <c r="G8" s="14"/>
      <c r="H8" s="14">
        <v>250</v>
      </c>
      <c r="I8" s="14"/>
      <c r="J8" s="14"/>
      <c r="K8" s="14"/>
      <c r="L8" s="14">
        <v>208</v>
      </c>
      <c r="M8" s="14"/>
      <c r="N8" s="15"/>
    </row>
    <row r="9" spans="1:42" s="1" customFormat="1" ht="23.25" customHeight="1" thickBot="1" x14ac:dyDescent="0.3">
      <c r="A9" s="16" t="s">
        <v>17</v>
      </c>
      <c r="B9" s="17">
        <v>3</v>
      </c>
      <c r="C9" s="18"/>
      <c r="D9" s="19">
        <v>121</v>
      </c>
      <c r="E9" s="9">
        <f>SUM(I9+M9)</f>
        <v>0</v>
      </c>
      <c r="F9" s="9">
        <f t="shared" si="0"/>
        <v>0</v>
      </c>
      <c r="G9" s="19"/>
      <c r="H9" s="19">
        <v>60</v>
      </c>
      <c r="I9" s="19"/>
      <c r="J9" s="19"/>
      <c r="K9" s="19"/>
      <c r="L9" s="19">
        <v>61</v>
      </c>
      <c r="M9" s="19"/>
      <c r="N9" s="20"/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0</v>
      </c>
      <c r="D10" s="23">
        <f t="shared" si="1"/>
        <v>653</v>
      </c>
      <c r="E10" s="23">
        <f t="shared" si="1"/>
        <v>0</v>
      </c>
      <c r="F10" s="23">
        <f t="shared" si="1"/>
        <v>0</v>
      </c>
      <c r="G10" s="23">
        <f t="shared" si="1"/>
        <v>0</v>
      </c>
      <c r="H10" s="23">
        <f t="shared" si="1"/>
        <v>332</v>
      </c>
      <c r="I10" s="23">
        <f t="shared" si="1"/>
        <v>0</v>
      </c>
      <c r="J10" s="23">
        <f t="shared" si="1"/>
        <v>0</v>
      </c>
      <c r="K10" s="23">
        <f t="shared" si="1"/>
        <v>0</v>
      </c>
      <c r="L10" s="23">
        <f t="shared" si="1"/>
        <v>321</v>
      </c>
      <c r="M10" s="24">
        <f t="shared" si="1"/>
        <v>0</v>
      </c>
      <c r="N10" s="25">
        <f t="shared" si="1"/>
        <v>0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 t="e">
        <f>D10/C10</f>
        <v>#DIV/0!</v>
      </c>
      <c r="E12" s="33">
        <f>E10/D10</f>
        <v>0</v>
      </c>
      <c r="F12" s="33" t="e">
        <f>F10/E10</f>
        <v>#DIV/0!</v>
      </c>
      <c r="G12" s="33"/>
      <c r="H12" s="33" t="e">
        <f>H10/G10</f>
        <v>#DIV/0!</v>
      </c>
      <c r="I12" s="33"/>
      <c r="J12" s="33"/>
      <c r="K12" s="33"/>
      <c r="L12" s="33" t="e">
        <f>L10/K10</f>
        <v>#DIV/0!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>
    <tabColor rgb="FF00B050"/>
  </sheetPr>
  <dimension ref="A1:AP16"/>
  <sheetViews>
    <sheetView workbookViewId="0">
      <selection activeCell="J21" sqref="J21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1684</v>
      </c>
      <c r="D7" s="8">
        <v>449</v>
      </c>
      <c r="E7" s="9">
        <f t="shared" ref="E7:F9" si="0">SUM(I7+M7)</f>
        <v>216</v>
      </c>
      <c r="F7" s="9">
        <f t="shared" si="0"/>
        <v>0</v>
      </c>
      <c r="G7" s="8">
        <v>540</v>
      </c>
      <c r="H7" s="8">
        <v>145</v>
      </c>
      <c r="I7" s="8">
        <v>55</v>
      </c>
      <c r="J7" s="8"/>
      <c r="K7" s="8">
        <v>1144</v>
      </c>
      <c r="L7" s="8">
        <v>304</v>
      </c>
      <c r="M7" s="8">
        <v>161</v>
      </c>
      <c r="N7" s="10"/>
    </row>
    <row r="8" spans="1:42" s="1" customFormat="1" ht="23.25" customHeight="1" thickBot="1" x14ac:dyDescent="0.3">
      <c r="A8" s="11" t="s">
        <v>16</v>
      </c>
      <c r="B8" s="12">
        <v>2</v>
      </c>
      <c r="C8" s="13">
        <v>71</v>
      </c>
      <c r="D8" s="14">
        <v>3</v>
      </c>
      <c r="E8" s="9">
        <f t="shared" si="0"/>
        <v>0</v>
      </c>
      <c r="F8" s="9">
        <f t="shared" si="0"/>
        <v>0</v>
      </c>
      <c r="G8" s="14">
        <v>28</v>
      </c>
      <c r="H8" s="14">
        <v>1</v>
      </c>
      <c r="I8" s="14"/>
      <c r="J8" s="14"/>
      <c r="K8" s="14">
        <v>43</v>
      </c>
      <c r="L8" s="14">
        <v>2</v>
      </c>
      <c r="M8" s="14"/>
      <c r="N8" s="15"/>
    </row>
    <row r="9" spans="1:42" s="1" customFormat="1" ht="23.25" customHeight="1" thickBot="1" x14ac:dyDescent="0.3">
      <c r="A9" s="16" t="s">
        <v>17</v>
      </c>
      <c r="B9" s="17">
        <v>3</v>
      </c>
      <c r="C9" s="18">
        <v>43</v>
      </c>
      <c r="D9" s="19">
        <v>1</v>
      </c>
      <c r="E9" s="9">
        <f t="shared" si="0"/>
        <v>0</v>
      </c>
      <c r="F9" s="9">
        <f t="shared" si="0"/>
        <v>0</v>
      </c>
      <c r="G9" s="19">
        <v>12</v>
      </c>
      <c r="H9" s="19"/>
      <c r="I9" s="19"/>
      <c r="J9" s="19"/>
      <c r="K9" s="19">
        <v>31</v>
      </c>
      <c r="L9" s="19">
        <v>1</v>
      </c>
      <c r="M9" s="19"/>
      <c r="N9" s="20"/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1798</v>
      </c>
      <c r="D10" s="23">
        <f t="shared" si="1"/>
        <v>453</v>
      </c>
      <c r="E10" s="23">
        <f t="shared" si="1"/>
        <v>216</v>
      </c>
      <c r="F10" s="23">
        <f t="shared" si="1"/>
        <v>0</v>
      </c>
      <c r="G10" s="23">
        <f t="shared" si="1"/>
        <v>580</v>
      </c>
      <c r="H10" s="23">
        <f t="shared" si="1"/>
        <v>146</v>
      </c>
      <c r="I10" s="23">
        <f t="shared" si="1"/>
        <v>55</v>
      </c>
      <c r="J10" s="23">
        <f t="shared" si="1"/>
        <v>0</v>
      </c>
      <c r="K10" s="23">
        <f t="shared" si="1"/>
        <v>1218</v>
      </c>
      <c r="L10" s="23">
        <f t="shared" si="1"/>
        <v>307</v>
      </c>
      <c r="M10" s="24">
        <f t="shared" si="1"/>
        <v>161</v>
      </c>
      <c r="N10" s="25">
        <f t="shared" si="1"/>
        <v>0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0.25194660734149055</v>
      </c>
      <c r="E12" s="33">
        <f>E10/D10</f>
        <v>0.47682119205298013</v>
      </c>
      <c r="F12" s="33">
        <f>F10/E10</f>
        <v>0</v>
      </c>
      <c r="G12" s="33"/>
      <c r="H12" s="33">
        <f>H10/G10</f>
        <v>0.25172413793103449</v>
      </c>
      <c r="I12" s="33"/>
      <c r="J12" s="33"/>
      <c r="K12" s="33"/>
      <c r="L12" s="33">
        <f>L10/K10</f>
        <v>0.25205254515599346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>
    <tabColor rgb="FF00B050"/>
  </sheetPr>
  <dimension ref="A1:AP16"/>
  <sheetViews>
    <sheetView workbookViewId="0">
      <selection activeCell="E10" sqref="E10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28258</v>
      </c>
      <c r="D7" s="8">
        <v>6193</v>
      </c>
      <c r="E7" s="9">
        <f t="shared" ref="E7:F9" si="0">SUM(I7+M7)</f>
        <v>5566</v>
      </c>
      <c r="F7" s="9">
        <f t="shared" si="0"/>
        <v>1124</v>
      </c>
      <c r="G7" s="8">
        <v>12940</v>
      </c>
      <c r="H7" s="8">
        <v>2836</v>
      </c>
      <c r="I7" s="8">
        <v>2581</v>
      </c>
      <c r="J7" s="8">
        <v>500</v>
      </c>
      <c r="K7" s="8">
        <v>15318</v>
      </c>
      <c r="L7" s="8">
        <v>3357</v>
      </c>
      <c r="M7" s="8">
        <v>2985</v>
      </c>
      <c r="N7" s="10">
        <v>624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36110</v>
      </c>
      <c r="D8" s="14">
        <v>7914</v>
      </c>
      <c r="E8" s="9">
        <f t="shared" si="0"/>
        <v>6231</v>
      </c>
      <c r="F8" s="9">
        <f t="shared" si="0"/>
        <v>2436</v>
      </c>
      <c r="G8" s="14">
        <v>15208</v>
      </c>
      <c r="H8" s="14">
        <v>3333</v>
      </c>
      <c r="I8" s="14">
        <v>2645</v>
      </c>
      <c r="J8" s="14">
        <v>1066</v>
      </c>
      <c r="K8" s="14">
        <v>20902</v>
      </c>
      <c r="L8" s="14">
        <v>4581</v>
      </c>
      <c r="M8" s="14">
        <v>3586</v>
      </c>
      <c r="N8" s="15">
        <v>1370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23941</v>
      </c>
      <c r="D9" s="19">
        <v>5247</v>
      </c>
      <c r="E9" s="9">
        <f t="shared" si="0"/>
        <v>4736</v>
      </c>
      <c r="F9" s="9">
        <f t="shared" si="0"/>
        <v>1746</v>
      </c>
      <c r="G9" s="19">
        <v>7743</v>
      </c>
      <c r="H9" s="19">
        <v>1697</v>
      </c>
      <c r="I9" s="19">
        <v>1460</v>
      </c>
      <c r="J9" s="19">
        <v>580</v>
      </c>
      <c r="K9" s="19">
        <v>16198</v>
      </c>
      <c r="L9" s="19">
        <v>3550</v>
      </c>
      <c r="M9" s="19">
        <v>3276</v>
      </c>
      <c r="N9" s="20">
        <v>1166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88309</v>
      </c>
      <c r="D10" s="23">
        <f t="shared" si="1"/>
        <v>19354</v>
      </c>
      <c r="E10" s="23">
        <f t="shared" si="1"/>
        <v>16533</v>
      </c>
      <c r="F10" s="23">
        <f t="shared" si="1"/>
        <v>5306</v>
      </c>
      <c r="G10" s="23">
        <f t="shared" si="1"/>
        <v>35891</v>
      </c>
      <c r="H10" s="23">
        <f t="shared" si="1"/>
        <v>7866</v>
      </c>
      <c r="I10" s="23">
        <f t="shared" si="1"/>
        <v>6686</v>
      </c>
      <c r="J10" s="23">
        <f t="shared" si="1"/>
        <v>2146</v>
      </c>
      <c r="K10" s="23">
        <f t="shared" si="1"/>
        <v>52418</v>
      </c>
      <c r="L10" s="23">
        <f t="shared" si="1"/>
        <v>11488</v>
      </c>
      <c r="M10" s="24">
        <f t="shared" si="1"/>
        <v>9847</v>
      </c>
      <c r="N10" s="25">
        <f t="shared" si="1"/>
        <v>3160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0.21916225979232015</v>
      </c>
      <c r="E12" s="33">
        <f>E10/D10</f>
        <v>0.85424201715407666</v>
      </c>
      <c r="F12" s="33">
        <f>F10/E10</f>
        <v>0.32093388979616527</v>
      </c>
      <c r="G12" s="33"/>
      <c r="H12" s="33">
        <f>H10/G10</f>
        <v>0.21916357861302277</v>
      </c>
      <c r="I12" s="33"/>
      <c r="J12" s="33"/>
      <c r="K12" s="33"/>
      <c r="L12" s="33">
        <f>L10/K10</f>
        <v>0.21916135678583692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/>
  <dimension ref="A1:AP16"/>
  <sheetViews>
    <sheetView workbookViewId="0">
      <selection activeCell="L23" sqref="L23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96957</v>
      </c>
      <c r="D7" s="8">
        <f>SUM(Баграт:ЦГКБ!D7)</f>
        <v>63379</v>
      </c>
      <c r="E7" s="8">
        <f>SUM(Баграт:ЦГКБ!E7)</f>
        <v>45712</v>
      </c>
      <c r="F7" s="8">
        <f>SUM(Баграт:ЦГКБ!F7)</f>
        <v>6447.6</v>
      </c>
      <c r="G7" s="8">
        <v>51475</v>
      </c>
      <c r="H7" s="8">
        <f>SUM(Баграт:ЦГКБ!H7)</f>
        <v>31182</v>
      </c>
      <c r="I7" s="8">
        <f>SUM(Баграт:ЦГКБ!I7)</f>
        <v>21335</v>
      </c>
      <c r="J7" s="8">
        <f>SUM(Баграт:ЦГКБ!J7)</f>
        <v>3118.7</v>
      </c>
      <c r="K7" s="8">
        <v>45482</v>
      </c>
      <c r="L7" s="8">
        <f>SUM(Баграт:ЦГКБ!L7)</f>
        <v>32197</v>
      </c>
      <c r="M7" s="8">
        <f>SUM(Баграт:ЦГКБ!M7)</f>
        <v>24377</v>
      </c>
      <c r="N7" s="8">
        <f>SUM(Баграт:ЦГКБ!N7)</f>
        <v>3328.9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117582</v>
      </c>
      <c r="D8" s="8">
        <f>SUM(Баграт:ЦГКБ!D8)</f>
        <v>73782</v>
      </c>
      <c r="E8" s="8">
        <f>SUM(Баграт:ЦГКБ!E8)</f>
        <v>55834</v>
      </c>
      <c r="F8" s="8">
        <f>SUM(Баграт:ЦГКБ!F8)</f>
        <v>14893</v>
      </c>
      <c r="G8" s="14">
        <v>54768</v>
      </c>
      <c r="H8" s="8">
        <f>SUM(Баграт:ЦГКБ!H8)</f>
        <v>34880</v>
      </c>
      <c r="I8" s="8">
        <f>SUM(Баграт:ЦГКБ!I8)</f>
        <v>23801</v>
      </c>
      <c r="J8" s="8">
        <f>SUM(Баграт:ЦГКБ!J8)</f>
        <v>6313.8</v>
      </c>
      <c r="K8" s="14">
        <v>62814</v>
      </c>
      <c r="L8" s="8">
        <f>SUM(Баграт:ЦГКБ!L8)</f>
        <v>38902</v>
      </c>
      <c r="M8" s="8">
        <f>SUM(Баграт:ЦГКБ!M8)</f>
        <v>32033</v>
      </c>
      <c r="N8" s="8">
        <f>SUM(Баграт:ЦГКБ!N8)</f>
        <v>8579.2000000000007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56657</v>
      </c>
      <c r="D9" s="8">
        <f>SUM(Баграт:ЦГКБ!D9)</f>
        <v>41080</v>
      </c>
      <c r="E9" s="8">
        <f>SUM(Баграт:ЦГКБ!E9)</f>
        <v>37530</v>
      </c>
      <c r="F9" s="8">
        <f>SUM(Баграт:ЦГКБ!F9)</f>
        <v>12352</v>
      </c>
      <c r="G9" s="19">
        <v>18475</v>
      </c>
      <c r="H9" s="8">
        <f>SUM(Баграт:ЦГКБ!H9)</f>
        <v>17320</v>
      </c>
      <c r="I9" s="8">
        <f>SUM(Баграт:ЦГКБ!I9)</f>
        <v>13487</v>
      </c>
      <c r="J9" s="8">
        <f>SUM(Баграт:ЦГКБ!J9)</f>
        <v>4399.3999999999996</v>
      </c>
      <c r="K9" s="19">
        <v>38182</v>
      </c>
      <c r="L9" s="8">
        <f>SUM(Баграт:ЦГКБ!L9)</f>
        <v>23760</v>
      </c>
      <c r="M9" s="8">
        <f>SUM(Баграт:ЦГКБ!M9)</f>
        <v>24043</v>
      </c>
      <c r="N9" s="8">
        <f>SUM(Баграт:ЦГКБ!N9)</f>
        <v>7952.6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0">SUM(C7:C9)</f>
        <v>271196</v>
      </c>
      <c r="D10" s="23">
        <f>SUM(Баграт:ЦГКБ!D10)</f>
        <v>178241</v>
      </c>
      <c r="E10" s="23">
        <f t="shared" si="0"/>
        <v>139076</v>
      </c>
      <c r="F10" s="23">
        <f t="shared" si="0"/>
        <v>33692.6</v>
      </c>
      <c r="G10" s="23">
        <f t="shared" si="0"/>
        <v>124718</v>
      </c>
      <c r="H10" s="23">
        <f>SUM(H7:H9)</f>
        <v>83382</v>
      </c>
      <c r="I10" s="23">
        <f t="shared" si="0"/>
        <v>58623</v>
      </c>
      <c r="J10" s="23">
        <f t="shared" si="0"/>
        <v>13831.9</v>
      </c>
      <c r="K10" s="23">
        <f t="shared" si="0"/>
        <v>146478</v>
      </c>
      <c r="L10" s="23">
        <f>SUM(L7:L9)</f>
        <v>94859</v>
      </c>
      <c r="M10" s="24">
        <f t="shared" si="0"/>
        <v>80453</v>
      </c>
      <c r="N10" s="25">
        <f t="shared" si="0"/>
        <v>19860.7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0.65724051977167808</v>
      </c>
      <c r="E12" s="33">
        <f>E10/D10</f>
        <v>0.7802694105172211</v>
      </c>
      <c r="F12" s="33">
        <f>F10/E10</f>
        <v>0.24226034686070924</v>
      </c>
      <c r="G12" s="33"/>
      <c r="H12" s="33">
        <f>H10/G10</f>
        <v>0.6685642810179766</v>
      </c>
      <c r="I12" s="33"/>
      <c r="J12" s="33"/>
      <c r="K12" s="33"/>
      <c r="L12" s="33">
        <f>L10/K10</f>
        <v>0.64759895683993496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42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2">
    <dataValidation type="whole" operator="greaterThanOrEqual" allowBlank="1" showInputMessage="1" showErrorMessage="1" errorTitle="Внимание !" error="Должно быть целое число !" sqref="C7:H9 K7:L9">
      <formula1>0</formula1>
    </dataValidation>
    <dataValidation operator="greaterThanOrEqual" allowBlank="1" showInputMessage="1" showErrorMessage="1" errorTitle="Внимание !" error="Должно быть целое число !" sqref="I7:J9 M7:N9"/>
  </dataValidations>
  <pageMargins left="0.7" right="0.7" top="0.75" bottom="0.75" header="0.3" footer="0.3"/>
  <pageSetup paperSize="9" orientation="portrait" horizont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00B050"/>
  </sheetPr>
  <dimension ref="A1:AP16"/>
  <sheetViews>
    <sheetView zoomScale="96" zoomScaleNormal="96" workbookViewId="0">
      <selection activeCell="H21" sqref="H20:H21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6260</v>
      </c>
      <c r="D7" s="8">
        <v>4493</v>
      </c>
      <c r="E7" s="9">
        <f t="shared" ref="E7:F9" si="0">SUM(I7+M7)</f>
        <v>3165</v>
      </c>
      <c r="F7" s="9">
        <f t="shared" si="0"/>
        <v>999</v>
      </c>
      <c r="G7" s="8">
        <v>3136</v>
      </c>
      <c r="H7" s="8">
        <v>2173</v>
      </c>
      <c r="I7" s="8">
        <v>1324</v>
      </c>
      <c r="J7" s="8">
        <v>399</v>
      </c>
      <c r="K7" s="8">
        <v>3124</v>
      </c>
      <c r="L7" s="8">
        <v>2320</v>
      </c>
      <c r="M7" s="8">
        <v>1841</v>
      </c>
      <c r="N7" s="10">
        <v>600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6468</v>
      </c>
      <c r="D8" s="14">
        <v>4056</v>
      </c>
      <c r="E8" s="9">
        <f t="shared" si="0"/>
        <v>3310</v>
      </c>
      <c r="F8" s="9">
        <f t="shared" si="0"/>
        <v>1055</v>
      </c>
      <c r="G8" s="14">
        <v>3382</v>
      </c>
      <c r="H8" s="14">
        <v>1963</v>
      </c>
      <c r="I8" s="14">
        <v>1332</v>
      </c>
      <c r="J8" s="14">
        <v>409</v>
      </c>
      <c r="K8" s="14">
        <v>3086</v>
      </c>
      <c r="L8" s="14">
        <v>2093</v>
      </c>
      <c r="M8" s="14">
        <v>1978</v>
      </c>
      <c r="N8" s="15">
        <v>646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2457</v>
      </c>
      <c r="D9" s="19">
        <v>1226</v>
      </c>
      <c r="E9" s="9">
        <f t="shared" si="0"/>
        <v>2031</v>
      </c>
      <c r="F9" s="9">
        <f t="shared" si="0"/>
        <v>644</v>
      </c>
      <c r="G9" s="19">
        <v>1259</v>
      </c>
      <c r="H9" s="19">
        <v>570</v>
      </c>
      <c r="I9" s="19">
        <v>841</v>
      </c>
      <c r="J9" s="19">
        <v>253</v>
      </c>
      <c r="K9" s="19">
        <v>1198</v>
      </c>
      <c r="L9" s="19">
        <v>656</v>
      </c>
      <c r="M9" s="19">
        <v>1190</v>
      </c>
      <c r="N9" s="20">
        <v>391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15185</v>
      </c>
      <c r="D10" s="23">
        <f t="shared" si="1"/>
        <v>9775</v>
      </c>
      <c r="E10" s="23">
        <f t="shared" si="1"/>
        <v>8506</v>
      </c>
      <c r="F10" s="23">
        <f t="shared" si="1"/>
        <v>2698</v>
      </c>
      <c r="G10" s="23">
        <f t="shared" si="1"/>
        <v>7777</v>
      </c>
      <c r="H10" s="23">
        <f t="shared" si="1"/>
        <v>4706</v>
      </c>
      <c r="I10" s="23">
        <f t="shared" si="1"/>
        <v>3497</v>
      </c>
      <c r="J10" s="23">
        <f t="shared" si="1"/>
        <v>1061</v>
      </c>
      <c r="K10" s="23">
        <f t="shared" si="1"/>
        <v>7408</v>
      </c>
      <c r="L10" s="23">
        <f t="shared" si="1"/>
        <v>5069</v>
      </c>
      <c r="M10" s="24">
        <f t="shared" si="1"/>
        <v>5009</v>
      </c>
      <c r="N10" s="25">
        <f t="shared" si="1"/>
        <v>1637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0.64372736252881135</v>
      </c>
      <c r="E12" s="33">
        <f>E10/D10</f>
        <v>0.8701790281329923</v>
      </c>
      <c r="F12" s="33">
        <f>F10/E10</f>
        <v>0.31718786738772631</v>
      </c>
      <c r="G12" s="33"/>
      <c r="H12" s="33">
        <f>H10/G10</f>
        <v>0.60511765462260514</v>
      </c>
      <c r="I12" s="33"/>
      <c r="J12" s="33"/>
      <c r="K12" s="33"/>
      <c r="L12" s="33">
        <f>L10/K10</f>
        <v>0.6842602591792657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00B050"/>
  </sheetPr>
  <dimension ref="A1:AP16"/>
  <sheetViews>
    <sheetView workbookViewId="0">
      <selection activeCell="D22" sqref="D22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1933</v>
      </c>
      <c r="D7" s="8">
        <v>1933</v>
      </c>
      <c r="E7" s="9">
        <f t="shared" ref="E7:F9" si="0">SUM(I7+M7)</f>
        <v>1166</v>
      </c>
      <c r="F7" s="9">
        <f t="shared" si="0"/>
        <v>5</v>
      </c>
      <c r="G7" s="8">
        <v>925</v>
      </c>
      <c r="H7" s="8">
        <v>925</v>
      </c>
      <c r="I7" s="8">
        <v>470</v>
      </c>
      <c r="J7" s="8">
        <v>2</v>
      </c>
      <c r="K7" s="8">
        <v>1008</v>
      </c>
      <c r="L7" s="8">
        <v>1008</v>
      </c>
      <c r="M7" s="8">
        <v>696</v>
      </c>
      <c r="N7" s="10">
        <v>3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2552</v>
      </c>
      <c r="D8" s="14">
        <v>2552</v>
      </c>
      <c r="E8" s="9">
        <f t="shared" si="0"/>
        <v>1204</v>
      </c>
      <c r="F8" s="9">
        <f t="shared" si="0"/>
        <v>43</v>
      </c>
      <c r="G8" s="14">
        <v>1196</v>
      </c>
      <c r="H8" s="14">
        <v>1196</v>
      </c>
      <c r="I8" s="14">
        <v>444</v>
      </c>
      <c r="J8" s="14">
        <v>10</v>
      </c>
      <c r="K8" s="14">
        <v>1356</v>
      </c>
      <c r="L8" s="14">
        <v>1356</v>
      </c>
      <c r="M8" s="14">
        <v>760</v>
      </c>
      <c r="N8" s="15">
        <v>33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1481</v>
      </c>
      <c r="D9" s="19">
        <v>1481</v>
      </c>
      <c r="E9" s="9">
        <f t="shared" si="0"/>
        <v>646</v>
      </c>
      <c r="F9" s="9">
        <f t="shared" si="0"/>
        <v>38</v>
      </c>
      <c r="G9" s="19">
        <v>655</v>
      </c>
      <c r="H9" s="19">
        <v>655</v>
      </c>
      <c r="I9" s="19">
        <v>183</v>
      </c>
      <c r="J9" s="19">
        <v>14</v>
      </c>
      <c r="K9" s="19">
        <v>826</v>
      </c>
      <c r="L9" s="19">
        <v>826</v>
      </c>
      <c r="M9" s="19">
        <v>463</v>
      </c>
      <c r="N9" s="20">
        <v>24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5966</v>
      </c>
      <c r="D10" s="23">
        <f t="shared" si="1"/>
        <v>5966</v>
      </c>
      <c r="E10" s="23">
        <f t="shared" si="1"/>
        <v>3016</v>
      </c>
      <c r="F10" s="23">
        <f t="shared" si="1"/>
        <v>86</v>
      </c>
      <c r="G10" s="23">
        <f t="shared" si="1"/>
        <v>2776</v>
      </c>
      <c r="H10" s="23">
        <f t="shared" si="1"/>
        <v>2776</v>
      </c>
      <c r="I10" s="23">
        <f t="shared" si="1"/>
        <v>1097</v>
      </c>
      <c r="J10" s="23">
        <f t="shared" si="1"/>
        <v>26</v>
      </c>
      <c r="K10" s="23">
        <f t="shared" si="1"/>
        <v>3190</v>
      </c>
      <c r="L10" s="23">
        <f t="shared" si="1"/>
        <v>3190</v>
      </c>
      <c r="M10" s="24">
        <f t="shared" si="1"/>
        <v>1919</v>
      </c>
      <c r="N10" s="25">
        <f t="shared" si="1"/>
        <v>60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1</v>
      </c>
      <c r="E12" s="33">
        <f>E10/D10</f>
        <v>0.5055313442842776</v>
      </c>
      <c r="F12" s="33">
        <f>F10/E10</f>
        <v>2.8514588859416445E-2</v>
      </c>
      <c r="G12" s="33"/>
      <c r="H12" s="33">
        <f>H10/G10</f>
        <v>1</v>
      </c>
      <c r="I12" s="33"/>
      <c r="J12" s="33"/>
      <c r="K12" s="33"/>
      <c r="L12" s="33">
        <f>L10/K10</f>
        <v>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00B050"/>
  </sheetPr>
  <dimension ref="A1:AP16"/>
  <sheetViews>
    <sheetView workbookViewId="0">
      <selection activeCell="G21" sqref="G21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5980</v>
      </c>
      <c r="D7" s="8">
        <v>2530</v>
      </c>
      <c r="E7" s="9">
        <f t="shared" ref="E7:F9" si="0">SUM(I7+M7)</f>
        <v>1506</v>
      </c>
      <c r="F7" s="9">
        <f t="shared" si="0"/>
        <v>385</v>
      </c>
      <c r="G7" s="8">
        <v>3090</v>
      </c>
      <c r="H7" s="8">
        <v>1256</v>
      </c>
      <c r="I7" s="8">
        <v>775</v>
      </c>
      <c r="J7" s="8">
        <v>196</v>
      </c>
      <c r="K7" s="8">
        <v>2890</v>
      </c>
      <c r="L7" s="8">
        <v>1274</v>
      </c>
      <c r="M7" s="8">
        <v>731</v>
      </c>
      <c r="N7" s="10">
        <v>189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10200</v>
      </c>
      <c r="D8" s="14">
        <v>2231</v>
      </c>
      <c r="E8" s="9">
        <f t="shared" si="0"/>
        <v>1625</v>
      </c>
      <c r="F8" s="9">
        <f t="shared" si="0"/>
        <v>507</v>
      </c>
      <c r="G8" s="14">
        <v>5000</v>
      </c>
      <c r="H8" s="14">
        <v>1135</v>
      </c>
      <c r="I8" s="14">
        <v>852</v>
      </c>
      <c r="J8" s="14">
        <v>264</v>
      </c>
      <c r="K8" s="14">
        <v>5200</v>
      </c>
      <c r="L8" s="14">
        <v>1096</v>
      </c>
      <c r="M8" s="14">
        <v>773</v>
      </c>
      <c r="N8" s="15">
        <v>243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6585</v>
      </c>
      <c r="D9" s="19">
        <v>881</v>
      </c>
      <c r="E9" s="9">
        <f t="shared" si="0"/>
        <v>1536</v>
      </c>
      <c r="F9" s="9">
        <f t="shared" si="0"/>
        <v>514</v>
      </c>
      <c r="G9" s="19">
        <v>3200</v>
      </c>
      <c r="H9" s="19">
        <v>383</v>
      </c>
      <c r="I9" s="19">
        <v>807</v>
      </c>
      <c r="J9" s="19">
        <v>228</v>
      </c>
      <c r="K9" s="19">
        <v>3385</v>
      </c>
      <c r="L9" s="19">
        <v>498</v>
      </c>
      <c r="M9" s="19">
        <v>729</v>
      </c>
      <c r="N9" s="20">
        <v>286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22765</v>
      </c>
      <c r="D10" s="23">
        <f t="shared" si="1"/>
        <v>5642</v>
      </c>
      <c r="E10" s="23">
        <f t="shared" si="1"/>
        <v>4667</v>
      </c>
      <c r="F10" s="23">
        <f t="shared" si="1"/>
        <v>1406</v>
      </c>
      <c r="G10" s="23">
        <f t="shared" si="1"/>
        <v>11290</v>
      </c>
      <c r="H10" s="23">
        <f t="shared" si="1"/>
        <v>2774</v>
      </c>
      <c r="I10" s="23">
        <f t="shared" si="1"/>
        <v>2434</v>
      </c>
      <c r="J10" s="23">
        <f t="shared" si="1"/>
        <v>688</v>
      </c>
      <c r="K10" s="23">
        <f t="shared" si="1"/>
        <v>11475</v>
      </c>
      <c r="L10" s="23">
        <f t="shared" si="1"/>
        <v>2868</v>
      </c>
      <c r="M10" s="24">
        <f t="shared" si="1"/>
        <v>2233</v>
      </c>
      <c r="N10" s="25">
        <f t="shared" si="1"/>
        <v>718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0.24783659125851087</v>
      </c>
      <c r="E12" s="33">
        <f>E10/D10</f>
        <v>0.82718894009216593</v>
      </c>
      <c r="F12" s="33">
        <f>F10/E10</f>
        <v>0.30126419541461325</v>
      </c>
      <c r="G12" s="33"/>
      <c r="H12" s="33">
        <f>H10/G10</f>
        <v>0.24570416297608502</v>
      </c>
      <c r="I12" s="33"/>
      <c r="J12" s="33"/>
      <c r="K12" s="33"/>
      <c r="L12" s="33">
        <f>L10/K10</f>
        <v>0.24993464052287581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00B050"/>
  </sheetPr>
  <dimension ref="A1:AP16"/>
  <sheetViews>
    <sheetView workbookViewId="0">
      <selection activeCell="M7" sqref="M7:N9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3265</v>
      </c>
      <c r="D7" s="8">
        <v>721</v>
      </c>
      <c r="E7" s="9">
        <f t="shared" ref="E7:F9" si="0">SUM(I7+M7)</f>
        <v>555</v>
      </c>
      <c r="F7" s="9">
        <f t="shared" si="0"/>
        <v>4</v>
      </c>
      <c r="G7" s="8">
        <v>1540</v>
      </c>
      <c r="H7" s="8">
        <v>370</v>
      </c>
      <c r="I7" s="8">
        <v>305</v>
      </c>
      <c r="J7" s="8">
        <v>2</v>
      </c>
      <c r="K7" s="8">
        <v>1725</v>
      </c>
      <c r="L7" s="8">
        <v>351</v>
      </c>
      <c r="M7" s="8">
        <v>250</v>
      </c>
      <c r="N7" s="10">
        <v>2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3783</v>
      </c>
      <c r="D8" s="14">
        <v>939</v>
      </c>
      <c r="E8" s="9">
        <f t="shared" si="0"/>
        <v>697</v>
      </c>
      <c r="F8" s="9">
        <f t="shared" si="0"/>
        <v>82</v>
      </c>
      <c r="G8" s="14">
        <v>1871</v>
      </c>
      <c r="H8" s="14">
        <v>453</v>
      </c>
      <c r="I8" s="14">
        <v>348</v>
      </c>
      <c r="J8" s="14">
        <v>41</v>
      </c>
      <c r="K8" s="14">
        <v>1912</v>
      </c>
      <c r="L8" s="14">
        <v>486</v>
      </c>
      <c r="M8" s="14">
        <v>349</v>
      </c>
      <c r="N8" s="15">
        <v>41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2142</v>
      </c>
      <c r="D9" s="19">
        <v>476</v>
      </c>
      <c r="E9" s="9">
        <f t="shared" si="0"/>
        <v>387</v>
      </c>
      <c r="F9" s="9">
        <f t="shared" si="0"/>
        <v>93</v>
      </c>
      <c r="G9" s="19">
        <v>902</v>
      </c>
      <c r="H9" s="19">
        <v>171</v>
      </c>
      <c r="I9" s="19">
        <v>127</v>
      </c>
      <c r="J9" s="19">
        <v>30</v>
      </c>
      <c r="K9" s="19">
        <v>1240</v>
      </c>
      <c r="L9" s="19">
        <v>305</v>
      </c>
      <c r="M9" s="19">
        <v>260</v>
      </c>
      <c r="N9" s="20">
        <v>63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9190</v>
      </c>
      <c r="D10" s="23">
        <f t="shared" si="1"/>
        <v>2136</v>
      </c>
      <c r="E10" s="23">
        <f t="shared" si="1"/>
        <v>1639</v>
      </c>
      <c r="F10" s="23">
        <f t="shared" si="1"/>
        <v>179</v>
      </c>
      <c r="G10" s="23">
        <f t="shared" si="1"/>
        <v>4313</v>
      </c>
      <c r="H10" s="23">
        <f t="shared" si="1"/>
        <v>994</v>
      </c>
      <c r="I10" s="23">
        <f t="shared" si="1"/>
        <v>780</v>
      </c>
      <c r="J10" s="23">
        <f t="shared" si="1"/>
        <v>73</v>
      </c>
      <c r="K10" s="23">
        <f t="shared" si="1"/>
        <v>4877</v>
      </c>
      <c r="L10" s="23">
        <f t="shared" si="1"/>
        <v>1142</v>
      </c>
      <c r="M10" s="24">
        <f t="shared" si="1"/>
        <v>859</v>
      </c>
      <c r="N10" s="25">
        <f t="shared" si="1"/>
        <v>106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0.23242655059847661</v>
      </c>
      <c r="E12" s="33">
        <f>E10/D10</f>
        <v>0.76732209737827717</v>
      </c>
      <c r="F12" s="33">
        <f>F10/E10</f>
        <v>0.10921293471629043</v>
      </c>
      <c r="G12" s="33"/>
      <c r="H12" s="33">
        <f>H10/G10</f>
        <v>0.23046603292371898</v>
      </c>
      <c r="I12" s="33"/>
      <c r="J12" s="33"/>
      <c r="K12" s="33"/>
      <c r="L12" s="33">
        <f>L10/K10</f>
        <v>0.23416034447406192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00B050"/>
  </sheetPr>
  <dimension ref="A1:AP16"/>
  <sheetViews>
    <sheetView workbookViewId="0">
      <selection activeCell="H22" sqref="H22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546</v>
      </c>
      <c r="D7" s="8">
        <v>495</v>
      </c>
      <c r="E7" s="9">
        <f t="shared" ref="E7:F9" si="0">SUM(I7+M7)</f>
        <v>349</v>
      </c>
      <c r="F7" s="9">
        <f t="shared" si="0"/>
        <v>88</v>
      </c>
      <c r="G7" s="8">
        <v>264</v>
      </c>
      <c r="H7" s="8">
        <v>243</v>
      </c>
      <c r="I7" s="8">
        <v>176</v>
      </c>
      <c r="J7" s="8">
        <v>54</v>
      </c>
      <c r="K7" s="8">
        <v>282</v>
      </c>
      <c r="L7" s="8">
        <v>252</v>
      </c>
      <c r="M7" s="8">
        <v>173</v>
      </c>
      <c r="N7" s="10">
        <v>34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552</v>
      </c>
      <c r="D8" s="14">
        <v>467</v>
      </c>
      <c r="E8" s="9">
        <f t="shared" si="0"/>
        <v>390</v>
      </c>
      <c r="F8" s="9">
        <f t="shared" si="0"/>
        <v>152</v>
      </c>
      <c r="G8" s="14">
        <v>255</v>
      </c>
      <c r="H8" s="14">
        <v>228</v>
      </c>
      <c r="I8" s="14">
        <v>186</v>
      </c>
      <c r="J8" s="14">
        <v>90</v>
      </c>
      <c r="K8" s="14">
        <v>297</v>
      </c>
      <c r="L8" s="14">
        <v>239</v>
      </c>
      <c r="M8" s="14">
        <v>204</v>
      </c>
      <c r="N8" s="15">
        <v>62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258</v>
      </c>
      <c r="D9" s="19">
        <v>238</v>
      </c>
      <c r="E9" s="9">
        <f t="shared" si="0"/>
        <v>231</v>
      </c>
      <c r="F9" s="9">
        <f t="shared" si="0"/>
        <v>69</v>
      </c>
      <c r="G9" s="19">
        <v>109</v>
      </c>
      <c r="H9" s="19">
        <v>98</v>
      </c>
      <c r="I9" s="19">
        <v>79</v>
      </c>
      <c r="J9" s="19">
        <v>28</v>
      </c>
      <c r="K9" s="19">
        <v>149</v>
      </c>
      <c r="L9" s="19">
        <v>140</v>
      </c>
      <c r="M9" s="19">
        <v>152</v>
      </c>
      <c r="N9" s="20">
        <v>41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1356</v>
      </c>
      <c r="D10" s="23">
        <f t="shared" si="1"/>
        <v>1200</v>
      </c>
      <c r="E10" s="23">
        <f t="shared" si="1"/>
        <v>970</v>
      </c>
      <c r="F10" s="23">
        <f t="shared" si="1"/>
        <v>309</v>
      </c>
      <c r="G10" s="23">
        <f t="shared" si="1"/>
        <v>628</v>
      </c>
      <c r="H10" s="23">
        <f t="shared" si="1"/>
        <v>569</v>
      </c>
      <c r="I10" s="23">
        <f t="shared" si="1"/>
        <v>441</v>
      </c>
      <c r="J10" s="23">
        <f t="shared" si="1"/>
        <v>172</v>
      </c>
      <c r="K10" s="23">
        <f t="shared" si="1"/>
        <v>728</v>
      </c>
      <c r="L10" s="23">
        <f t="shared" si="1"/>
        <v>631</v>
      </c>
      <c r="M10" s="24">
        <f t="shared" si="1"/>
        <v>529</v>
      </c>
      <c r="N10" s="25">
        <f t="shared" si="1"/>
        <v>137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0.88495575221238942</v>
      </c>
      <c r="E12" s="33">
        <f>E10/D10</f>
        <v>0.80833333333333335</v>
      </c>
      <c r="F12" s="33">
        <f>F10/E10</f>
        <v>0.31855670103092781</v>
      </c>
      <c r="G12" s="33"/>
      <c r="H12" s="33">
        <f>H10/G10</f>
        <v>0.9060509554140127</v>
      </c>
      <c r="I12" s="33"/>
      <c r="J12" s="33"/>
      <c r="K12" s="33"/>
      <c r="L12" s="33">
        <f>L10/K10</f>
        <v>0.86675824175824179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00B050"/>
  </sheetPr>
  <dimension ref="A1:AP16"/>
  <sheetViews>
    <sheetView workbookViewId="0">
      <selection activeCell="J24" sqref="J24"/>
    </sheetView>
  </sheetViews>
  <sheetFormatPr defaultRowHeight="15" x14ac:dyDescent="0.25"/>
  <cols>
    <col min="1" max="1" width="16.85546875" customWidth="1"/>
    <col min="2" max="2" width="7.5703125" customWidth="1"/>
    <col min="3" max="3" width="15.42578125" customWidth="1"/>
    <col min="4" max="4" width="17.140625" customWidth="1"/>
    <col min="5" max="6" width="11.85546875" customWidth="1"/>
    <col min="7" max="7" width="15.42578125" customWidth="1"/>
    <col min="8" max="8" width="17.85546875" customWidth="1"/>
    <col min="9" max="10" width="12" customWidth="1"/>
    <col min="11" max="11" width="16.42578125" customWidth="1"/>
    <col min="12" max="12" width="18.7109375" customWidth="1"/>
    <col min="13" max="14" width="12.140625" customWidth="1"/>
  </cols>
  <sheetData>
    <row r="1" spans="1:42" ht="66.75" customHeigh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42" ht="21" customHeight="1" thickBot="1" x14ac:dyDescent="0.3">
      <c r="A2" s="48" t="s">
        <v>1</v>
      </c>
      <c r="B2" s="49"/>
    </row>
    <row r="3" spans="1:42" s="1" customFormat="1" ht="16.5" thickBot="1" x14ac:dyDescent="0.3">
      <c r="A3" s="43" t="s">
        <v>2</v>
      </c>
      <c r="B3" s="43" t="s">
        <v>3</v>
      </c>
      <c r="C3" s="51" t="s">
        <v>4</v>
      </c>
      <c r="D3" s="52"/>
      <c r="E3" s="52"/>
      <c r="F3" s="53"/>
      <c r="G3" s="51" t="s">
        <v>5</v>
      </c>
      <c r="H3" s="52"/>
      <c r="I3" s="52"/>
      <c r="J3" s="53"/>
      <c r="K3" s="51" t="s">
        <v>6</v>
      </c>
      <c r="L3" s="52"/>
      <c r="M3" s="52"/>
      <c r="N3" s="53"/>
    </row>
    <row r="4" spans="1:42" s="1" customFormat="1" ht="16.5" customHeight="1" thickBot="1" x14ac:dyDescent="0.3">
      <c r="A4" s="50"/>
      <c r="B4" s="50"/>
      <c r="C4" s="43" t="s">
        <v>7</v>
      </c>
      <c r="D4" s="43" t="s">
        <v>8</v>
      </c>
      <c r="E4" s="45" t="s">
        <v>9</v>
      </c>
      <c r="F4" s="46"/>
      <c r="G4" s="58" t="s">
        <v>7</v>
      </c>
      <c r="H4" s="58" t="s">
        <v>10</v>
      </c>
      <c r="I4" s="45" t="s">
        <v>9</v>
      </c>
      <c r="J4" s="46"/>
      <c r="K4" s="58" t="s">
        <v>7</v>
      </c>
      <c r="L4" s="43" t="s">
        <v>10</v>
      </c>
      <c r="M4" s="45" t="s">
        <v>9</v>
      </c>
      <c r="N4" s="46"/>
    </row>
    <row r="5" spans="1:42" s="1" customFormat="1" ht="61.5" customHeight="1" thickBot="1" x14ac:dyDescent="0.3">
      <c r="A5" s="44"/>
      <c r="B5" s="44"/>
      <c r="C5" s="44"/>
      <c r="D5" s="44"/>
      <c r="E5" s="2" t="s">
        <v>11</v>
      </c>
      <c r="F5" s="2" t="s">
        <v>12</v>
      </c>
      <c r="G5" s="59"/>
      <c r="H5" s="59"/>
      <c r="I5" s="2" t="s">
        <v>13</v>
      </c>
      <c r="J5" s="2" t="s">
        <v>12</v>
      </c>
      <c r="K5" s="59"/>
      <c r="L5" s="44"/>
      <c r="M5" s="2" t="s">
        <v>11</v>
      </c>
      <c r="N5" s="2" t="s">
        <v>14</v>
      </c>
    </row>
    <row r="6" spans="1:42" s="1" customFormat="1" ht="16.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</row>
    <row r="7" spans="1:42" s="1" customFormat="1" ht="23.25" customHeight="1" thickBot="1" x14ac:dyDescent="0.3">
      <c r="A7" s="5" t="s">
        <v>15</v>
      </c>
      <c r="B7" s="6">
        <v>1</v>
      </c>
      <c r="C7" s="7">
        <v>4473</v>
      </c>
      <c r="D7" s="8">
        <v>760</v>
      </c>
      <c r="E7" s="9">
        <f t="shared" ref="E7:F9" si="0">SUM(I7+M7)</f>
        <v>553</v>
      </c>
      <c r="F7" s="9">
        <f t="shared" si="0"/>
        <v>122</v>
      </c>
      <c r="G7" s="8">
        <v>2141</v>
      </c>
      <c r="H7" s="8">
        <v>370</v>
      </c>
      <c r="I7" s="8">
        <v>274</v>
      </c>
      <c r="J7" s="8">
        <v>93</v>
      </c>
      <c r="K7" s="8">
        <v>2332</v>
      </c>
      <c r="L7" s="8">
        <v>390</v>
      </c>
      <c r="M7" s="8">
        <v>279</v>
      </c>
      <c r="N7" s="10">
        <v>29</v>
      </c>
    </row>
    <row r="8" spans="1:42" s="1" customFormat="1" ht="23.25" customHeight="1" thickBot="1" x14ac:dyDescent="0.3">
      <c r="A8" s="11" t="s">
        <v>16</v>
      </c>
      <c r="B8" s="12">
        <v>2</v>
      </c>
      <c r="C8" s="13">
        <v>2695</v>
      </c>
      <c r="D8" s="14">
        <v>811</v>
      </c>
      <c r="E8" s="9">
        <f t="shared" si="0"/>
        <v>616</v>
      </c>
      <c r="F8" s="9">
        <f t="shared" si="0"/>
        <v>116</v>
      </c>
      <c r="G8" s="14">
        <v>1359</v>
      </c>
      <c r="H8" s="14">
        <v>391</v>
      </c>
      <c r="I8" s="14">
        <v>258</v>
      </c>
      <c r="J8" s="14">
        <v>80</v>
      </c>
      <c r="K8" s="14">
        <v>1336</v>
      </c>
      <c r="L8" s="14">
        <v>420</v>
      </c>
      <c r="M8" s="14">
        <v>358</v>
      </c>
      <c r="N8" s="15">
        <v>36</v>
      </c>
    </row>
    <row r="9" spans="1:42" s="1" customFormat="1" ht="23.25" customHeight="1" thickBot="1" x14ac:dyDescent="0.3">
      <c r="A9" s="16" t="s">
        <v>17</v>
      </c>
      <c r="B9" s="17">
        <v>3</v>
      </c>
      <c r="C9" s="18">
        <v>1497</v>
      </c>
      <c r="D9" s="19">
        <v>431</v>
      </c>
      <c r="E9" s="9">
        <f t="shared" si="0"/>
        <v>402</v>
      </c>
      <c r="F9" s="9">
        <f t="shared" si="0"/>
        <v>47</v>
      </c>
      <c r="G9" s="19">
        <v>585</v>
      </c>
      <c r="H9" s="19">
        <v>167</v>
      </c>
      <c r="I9" s="19">
        <v>116</v>
      </c>
      <c r="J9" s="19">
        <v>26</v>
      </c>
      <c r="K9" s="19">
        <v>912</v>
      </c>
      <c r="L9" s="19">
        <v>264</v>
      </c>
      <c r="M9" s="19">
        <v>286</v>
      </c>
      <c r="N9" s="20">
        <v>21</v>
      </c>
    </row>
    <row r="10" spans="1:42" s="1" customFormat="1" ht="23.25" customHeight="1" thickBot="1" x14ac:dyDescent="0.3">
      <c r="A10" s="21" t="s">
        <v>18</v>
      </c>
      <c r="B10" s="22">
        <v>4</v>
      </c>
      <c r="C10" s="23">
        <f t="shared" ref="C10:N10" si="1">SUM(C7:C9)</f>
        <v>8665</v>
      </c>
      <c r="D10" s="23">
        <f t="shared" si="1"/>
        <v>2002</v>
      </c>
      <c r="E10" s="23">
        <f t="shared" si="1"/>
        <v>1571</v>
      </c>
      <c r="F10" s="23">
        <f t="shared" si="1"/>
        <v>285</v>
      </c>
      <c r="G10" s="23">
        <f t="shared" si="1"/>
        <v>4085</v>
      </c>
      <c r="H10" s="23">
        <f t="shared" si="1"/>
        <v>928</v>
      </c>
      <c r="I10" s="23">
        <f t="shared" si="1"/>
        <v>648</v>
      </c>
      <c r="J10" s="23">
        <f t="shared" si="1"/>
        <v>199</v>
      </c>
      <c r="K10" s="23">
        <f t="shared" si="1"/>
        <v>4580</v>
      </c>
      <c r="L10" s="23">
        <f t="shared" si="1"/>
        <v>1074</v>
      </c>
      <c r="M10" s="24">
        <f t="shared" si="1"/>
        <v>923</v>
      </c>
      <c r="N10" s="25">
        <f t="shared" si="1"/>
        <v>86</v>
      </c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</row>
    <row r="11" spans="1:42" s="32" customFormat="1" ht="47.25" customHeight="1" x14ac:dyDescent="0.2">
      <c r="A11" s="54" t="s">
        <v>19</v>
      </c>
      <c r="B11" s="55"/>
      <c r="C11" s="27"/>
      <c r="D11" s="27" t="s">
        <v>20</v>
      </c>
      <c r="E11" s="27" t="s">
        <v>21</v>
      </c>
      <c r="F11" s="27" t="s">
        <v>22</v>
      </c>
      <c r="G11" s="27"/>
      <c r="H11" s="27" t="s">
        <v>20</v>
      </c>
      <c r="I11" s="27" t="s">
        <v>21</v>
      </c>
      <c r="J11" s="27" t="s">
        <v>22</v>
      </c>
      <c r="K11" s="27"/>
      <c r="L11" s="27" t="s">
        <v>20</v>
      </c>
      <c r="M11" s="28" t="s">
        <v>21</v>
      </c>
      <c r="N11" s="29" t="s">
        <v>22</v>
      </c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1"/>
    </row>
    <row r="12" spans="1:42" s="38" customFormat="1" ht="31.5" customHeight="1" thickBot="1" x14ac:dyDescent="0.3">
      <c r="A12" s="56"/>
      <c r="B12" s="57"/>
      <c r="C12" s="33"/>
      <c r="D12" s="33">
        <f>D10/C10</f>
        <v>0.23104443162146568</v>
      </c>
      <c r="E12" s="33">
        <f>E10/D10</f>
        <v>0.78471528471528473</v>
      </c>
      <c r="F12" s="33">
        <f>F10/E10</f>
        <v>0.18141311266709104</v>
      </c>
      <c r="G12" s="33"/>
      <c r="H12" s="33">
        <f>H10/G10</f>
        <v>0.22717258261933904</v>
      </c>
      <c r="I12" s="33"/>
      <c r="J12" s="33"/>
      <c r="K12" s="33"/>
      <c r="L12" s="33">
        <f>L10/K10</f>
        <v>0.23449781659388647</v>
      </c>
      <c r="M12" s="34"/>
      <c r="N12" s="35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7"/>
    </row>
    <row r="13" spans="1:42" ht="57" customHeight="1" x14ac:dyDescent="0.25">
      <c r="D13" s="39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1"/>
      <c r="AJ13" s="41"/>
      <c r="AK13" s="41"/>
      <c r="AL13" s="41"/>
      <c r="AM13" s="41"/>
      <c r="AN13" s="41"/>
      <c r="AO13" s="41"/>
      <c r="AP13" s="41"/>
    </row>
    <row r="16" spans="1:42" x14ac:dyDescent="0.25">
      <c r="D16" t="s">
        <v>23</v>
      </c>
    </row>
  </sheetData>
  <mergeCells count="17">
    <mergeCell ref="A11:B12"/>
    <mergeCell ref="G4:G5"/>
    <mergeCell ref="H4:H5"/>
    <mergeCell ref="I4:J4"/>
    <mergeCell ref="K4:K5"/>
    <mergeCell ref="L4:L5"/>
    <mergeCell ref="M4:N4"/>
    <mergeCell ref="A1:N1"/>
    <mergeCell ref="A2:B2"/>
    <mergeCell ref="A3:A5"/>
    <mergeCell ref="B3:B5"/>
    <mergeCell ref="C3:F3"/>
    <mergeCell ref="G3:J3"/>
    <mergeCell ref="K3:N3"/>
    <mergeCell ref="C4:C5"/>
    <mergeCell ref="D4:D5"/>
    <mergeCell ref="E4:F4"/>
  </mergeCells>
  <dataValidations count="1">
    <dataValidation type="whole" operator="greaterThanOrEqual" allowBlank="1" showInputMessage="1" showErrorMessage="1" errorTitle="Внимание !" error="Должно быть целое число !" sqref="C7:N9">
      <formula1>0</formula1>
    </dataValidation>
  </dataValidations>
  <pageMargins left="0.7" right="0.7" top="0.75" bottom="0.75" header="0.3" footer="0.3"/>
  <pageSetup paperSize="9" orientation="portrait" horizont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33</vt:i4>
      </vt:variant>
    </vt:vector>
  </HeadingPairs>
  <TitlesOfParts>
    <vt:vector size="33" baseType="lpstr">
      <vt:lpstr>Баграт</vt:lpstr>
      <vt:lpstr>Балтийск</vt:lpstr>
      <vt:lpstr>Гвардейск</vt:lpstr>
      <vt:lpstr>Гурьевск</vt:lpstr>
      <vt:lpstr>Гусев</vt:lpstr>
      <vt:lpstr>Зеленоградск</vt:lpstr>
      <vt:lpstr>Краснознаменск</vt:lpstr>
      <vt:lpstr>Ладушкин</vt:lpstr>
      <vt:lpstr>Мамоново</vt:lpstr>
      <vt:lpstr>Неман</vt:lpstr>
      <vt:lpstr>Нестеров</vt:lpstr>
      <vt:lpstr>Озерск</vt:lpstr>
      <vt:lpstr>Пионерск</vt:lpstr>
      <vt:lpstr>Полесск</vt:lpstr>
      <vt:lpstr>Правдинск</vt:lpstr>
      <vt:lpstr>Светлый</vt:lpstr>
      <vt:lpstr>Светлогорск</vt:lpstr>
      <vt:lpstr>Славск</vt:lpstr>
      <vt:lpstr>Советск</vt:lpstr>
      <vt:lpstr>Черняховск</vt:lpstr>
      <vt:lpstr>ГП1</vt:lpstr>
      <vt:lpstr>ГП2</vt:lpstr>
      <vt:lpstr>ГП3</vt:lpstr>
      <vt:lpstr>ГБ1</vt:lpstr>
      <vt:lpstr>ГБ2</vt:lpstr>
      <vt:lpstr>ГБ3</vt:lpstr>
      <vt:lpstr>Дорожная</vt:lpstr>
      <vt:lpstr>Пирогова</vt:lpstr>
      <vt:lpstr>ВМКГ</vt:lpstr>
      <vt:lpstr>МСЧ МВД</vt:lpstr>
      <vt:lpstr>БФУ</vt:lpstr>
      <vt:lpstr>ЦГКБ</vt:lpstr>
      <vt:lpstr>СВОД</vt:lpstr>
    </vt:vector>
  </TitlesOfParts>
  <Company>ОГУ МИАЦ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Валентиновна Небольсина</dc:creator>
  <cp:lastModifiedBy>Юлия Валентиновна Небольсина</cp:lastModifiedBy>
  <dcterms:created xsi:type="dcterms:W3CDTF">2015-04-24T06:09:26Z</dcterms:created>
  <dcterms:modified xsi:type="dcterms:W3CDTF">2016-10-07T11:56:32Z</dcterms:modified>
</cp:coreProperties>
</file>